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ilbertSimonse\Downloads\"/>
    </mc:Choice>
  </mc:AlternateContent>
  <xr:revisionPtr revIDLastSave="0" documentId="13_ncr:1_{5C902231-A5B3-4713-AAFB-CCA14C33C739}" xr6:coauthVersionLast="47" xr6:coauthVersionMax="47" xr10:uidLastSave="{00000000-0000-0000-0000-000000000000}"/>
  <bookViews>
    <workbookView xWindow="19090" yWindow="-110" windowWidth="38620" windowHeight="2110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J24" i="1"/>
  <c r="J25" i="1" s="1"/>
  <c r="P22" i="1"/>
  <c r="N22" i="1"/>
  <c r="K22" i="1"/>
  <c r="P21" i="1"/>
  <c r="N21" i="1"/>
  <c r="K21" i="1"/>
  <c r="P20" i="1"/>
  <c r="N20" i="1"/>
  <c r="K20" i="1"/>
  <c r="P19" i="1"/>
  <c r="N19" i="1"/>
  <c r="K19" i="1"/>
  <c r="P18" i="1"/>
  <c r="N18" i="1"/>
  <c r="K18" i="1"/>
  <c r="P17" i="1"/>
  <c r="N17" i="1"/>
  <c r="K17" i="1"/>
  <c r="P16" i="1"/>
  <c r="N16" i="1"/>
  <c r="K16" i="1"/>
  <c r="X15" i="1"/>
  <c r="P15" i="1"/>
  <c r="N15" i="1"/>
  <c r="K15" i="1"/>
  <c r="P14" i="1"/>
  <c r="N14" i="1"/>
  <c r="K14" i="1"/>
  <c r="P13" i="1"/>
  <c r="N13" i="1"/>
  <c r="K13" i="1"/>
  <c r="P12" i="1"/>
  <c r="N12" i="1"/>
  <c r="K12" i="1"/>
  <c r="P11" i="1"/>
  <c r="N11" i="1"/>
  <c r="K11" i="1"/>
  <c r="V10" i="1"/>
  <c r="T10" i="1"/>
  <c r="Q10" i="1"/>
  <c r="X10" i="1" s="1"/>
  <c r="C5" i="1"/>
  <c r="C3" i="1"/>
  <c r="M2" i="1"/>
  <c r="D11" i="1" s="1"/>
  <c r="C2" i="1"/>
  <c r="C1" i="1"/>
  <c r="G11" i="1" l="1"/>
  <c r="D12" i="1"/>
  <c r="A11" i="1"/>
  <c r="C11" i="1" s="1"/>
  <c r="A12" i="1" s="1"/>
  <c r="C12" i="1" s="1"/>
  <c r="A13" i="1" s="1"/>
  <c r="C13" i="1" s="1"/>
  <c r="A14" i="1" s="1"/>
  <c r="C14" i="1" s="1"/>
  <c r="A15" i="1" s="1"/>
  <c r="C15" i="1" s="1"/>
  <c r="A16" i="1" s="1"/>
  <c r="C16" i="1" s="1"/>
  <c r="A17" i="1" s="1"/>
  <c r="C17" i="1" s="1"/>
  <c r="A18" i="1" s="1"/>
  <c r="C18" i="1" s="1"/>
  <c r="A19" i="1" s="1"/>
  <c r="C19" i="1" s="1"/>
  <c r="A20" i="1" s="1"/>
  <c r="C20" i="1" s="1"/>
  <c r="A21" i="1" s="1"/>
  <c r="C21" i="1" s="1"/>
  <c r="A22" i="1" s="1"/>
  <c r="C22" i="1" s="1"/>
  <c r="M24" i="1"/>
  <c r="O24" i="1" s="1"/>
  <c r="D13" i="1" l="1"/>
  <c r="G12" i="1"/>
  <c r="H11" i="1"/>
  <c r="O11" i="1"/>
  <c r="O12" i="1" l="1"/>
  <c r="H12" i="1"/>
  <c r="D14" i="1"/>
  <c r="G13" i="1"/>
  <c r="G14" i="1" l="1"/>
  <c r="D15" i="1"/>
  <c r="O13" i="1"/>
  <c r="H13" i="1"/>
  <c r="G15" i="1" l="1"/>
  <c r="D16" i="1"/>
  <c r="O14" i="1"/>
  <c r="H14" i="1"/>
  <c r="G16" i="1" l="1"/>
  <c r="D17" i="1"/>
  <c r="H15" i="1"/>
  <c r="O15" i="1"/>
  <c r="O16" i="1" l="1"/>
  <c r="H16" i="1"/>
  <c r="D18" i="1"/>
  <c r="G17" i="1"/>
  <c r="D19" i="1" l="1"/>
  <c r="G18" i="1"/>
  <c r="O17" i="1"/>
  <c r="H17" i="1"/>
  <c r="O18" i="1" l="1"/>
  <c r="H18" i="1"/>
  <c r="G19" i="1"/>
  <c r="D20" i="1"/>
  <c r="G20" i="1" l="1"/>
  <c r="D21" i="1"/>
  <c r="O19" i="1"/>
  <c r="H19" i="1"/>
  <c r="D22" i="1" l="1"/>
  <c r="G22" i="1" s="1"/>
  <c r="G21" i="1"/>
  <c r="H20" i="1"/>
  <c r="O20" i="1"/>
  <c r="O21" i="1" l="1"/>
  <c r="H21" i="1"/>
  <c r="O22" i="1"/>
  <c r="H22" i="1"/>
  <c r="R24" i="1" s="1"/>
  <c r="S24" i="1" s="1"/>
  <c r="G24" i="1"/>
</calcChain>
</file>

<file path=xl/sharedStrings.xml><?xml version="1.0" encoding="utf-8"?>
<sst xmlns="http://schemas.openxmlformats.org/spreadsheetml/2006/main" count="73" uniqueCount="49">
  <si>
    <t>Pers.nr.:</t>
  </si>
  <si>
    <t>Geboortedatum:</t>
  </si>
  <si>
    <t>Medewerker:</t>
  </si>
  <si>
    <t>Leeftijd:</t>
  </si>
  <si>
    <t>Datum:</t>
  </si>
  <si>
    <t>Werktijdsfactor:</t>
  </si>
  <si>
    <t>Werkgever:</t>
  </si>
  <si>
    <t xml:space="preserve">Gewenste spaar- en opname periode duurzame inzetbaarheid </t>
  </si>
  <si>
    <t>FS0033</t>
  </si>
  <si>
    <t>FS0034</t>
  </si>
  <si>
    <t>FS0038 en FS0040</t>
  </si>
  <si>
    <t>FS0041</t>
  </si>
  <si>
    <t>Dit spaarplan is nog niet de aanvraag voor daadwerkelijke verlofopname.</t>
  </si>
  <si>
    <t>Omschrijving</t>
  </si>
  <si>
    <t>Code</t>
  </si>
  <si>
    <t>Declaratiedatum</t>
  </si>
  <si>
    <t>HRIS-Code</t>
  </si>
  <si>
    <t>Afstand en bedrag</t>
  </si>
  <si>
    <t>Eenheid (G/T/A)</t>
  </si>
  <si>
    <t>Cafetaria</t>
  </si>
  <si>
    <t>Datum</t>
  </si>
  <si>
    <t>Component</t>
  </si>
  <si>
    <t>Waarde</t>
  </si>
  <si>
    <t>Schooljaar</t>
  </si>
  <si>
    <t>Leeftijd</t>
  </si>
  <si>
    <t>Recht</t>
  </si>
  <si>
    <t>Sparen</t>
  </si>
  <si>
    <t>Opnemen</t>
  </si>
  <si>
    <t>resultaat:</t>
  </si>
  <si>
    <t>A</t>
  </si>
  <si>
    <t>/</t>
  </si>
  <si>
    <t xml:space="preserve"> jaar</t>
  </si>
  <si>
    <t xml:space="preserve"> uur</t>
  </si>
  <si>
    <t>Resume</t>
  </si>
  <si>
    <t>FS0071</t>
  </si>
  <si>
    <t>Soort kosten</t>
  </si>
  <si>
    <t>FS0035</t>
  </si>
  <si>
    <t>OMSCHRIJVING</t>
  </si>
  <si>
    <t>FS0036</t>
  </si>
  <si>
    <t>Bon</t>
  </si>
  <si>
    <t>FS0037</t>
  </si>
  <si>
    <t>Afwijkende datum</t>
  </si>
  <si>
    <t>FS0089</t>
  </si>
  <si>
    <t>Max netto dagen</t>
  </si>
  <si>
    <t>Netto dagen</t>
  </si>
  <si>
    <t>Netto dagen overnemen</t>
  </si>
  <si>
    <t>Totaal</t>
  </si>
  <si>
    <t>uur</t>
  </si>
  <si>
    <t>Het sparen van de uren duurzame inzetbaarheid is beperkt tot een periode van maximaal 5 jaar. Alleen de uren uit artikel 8A.4 en 8A.7 van de CAO PO kunnen door u worden gespaard. Aan het recht tot sparen is de verplichting gekoppeld dat hier een plan aan ten grondslag ligt. De omvang van het totale verlof (gespaard en regulier) is beperkt tot 340 uur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</si>
</sst>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1]d\-m\-yyyy"/>
    <numFmt numFmtId="165" formatCode="&quot;€&quot;\ \ #,##0.00;&quot;€&quot;\ \ #,##0.00;&quot;€&quot;&quot;-&quot;"/>
    <numFmt numFmtId="166" formatCode="&quot;€&quot;\ #,##0.00;\(&quot;€&quot;\ #,##0.00\)"/>
  </numFmts>
  <fonts count="14" x14ac:knownFonts="1">
    <font>
      <sz val="11"/>
      <name val="Calibri"/>
    </font>
    <font>
      <sz val="11"/>
      <name val="Calibri"/>
      <family val="2"/>
    </font>
    <font>
      <sz val="11"/>
      <color rgb="FFFFFFFF"/>
      <name val="Figtree"/>
    </font>
    <font>
      <sz val="11"/>
      <name val="Figtree"/>
    </font>
    <font>
      <sz val="11"/>
      <color rgb="FFFFFFFF"/>
      <name val="Arial"/>
      <family val="2"/>
    </font>
    <font>
      <sz val="11"/>
      <name val="Arial"/>
      <family val="2"/>
    </font>
    <font>
      <b/>
      <sz val="12"/>
      <name val="Arial"/>
      <family val="2"/>
    </font>
    <font>
      <sz val="12"/>
      <name val="Arial"/>
      <family val="2"/>
    </font>
    <font>
      <b/>
      <sz val="10"/>
      <name val="Arial"/>
      <family val="2"/>
    </font>
    <font>
      <sz val="12"/>
      <color rgb="FFFFFFFF"/>
      <name val="Arial"/>
      <family val="2"/>
    </font>
    <font>
      <b/>
      <sz val="9"/>
      <name val="Arial"/>
      <family val="2"/>
    </font>
    <font>
      <sz val="10"/>
      <name val="Arial"/>
      <family val="2"/>
    </font>
    <font>
      <b/>
      <sz val="11"/>
      <name val="Arial"/>
      <family val="2"/>
    </font>
    <font>
      <sz val="11"/>
      <color rgb="FFFF0000"/>
      <name val="Arial"/>
      <family val="2"/>
    </font>
  </fonts>
  <fills count="5">
    <fill>
      <patternFill patternType="none"/>
    </fill>
    <fill>
      <patternFill patternType="gray125"/>
    </fill>
    <fill>
      <patternFill patternType="solid">
        <fgColor rgb="FFFFFFFF"/>
        <bgColor rgb="FF000000"/>
      </patternFill>
    </fill>
    <fill>
      <patternFill patternType="solid">
        <fgColor rgb="FF54A5B0"/>
        <bgColor rgb="FF000000"/>
      </patternFill>
    </fill>
    <fill>
      <patternFill patternType="solid">
        <fgColor rgb="FFF09A7E"/>
        <bgColor rgb="FF00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s>
  <cellStyleXfs count="2">
    <xf numFmtId="0" fontId="0" fillId="0" borderId="0">
      <alignment vertical="top" wrapText="1"/>
      <protection locked="0"/>
    </xf>
    <xf numFmtId="0" fontId="1" fillId="0" borderId="0">
      <alignment vertical="top" wrapText="1"/>
      <protection locked="0"/>
    </xf>
  </cellStyleXfs>
  <cellXfs count="59">
    <xf numFmtId="0" fontId="0" fillId="0" borderId="0" xfId="0">
      <alignment vertical="top" wrapText="1"/>
      <protection locked="0"/>
    </xf>
    <xf numFmtId="0" fontId="2" fillId="4" borderId="0" xfId="1" applyFont="1" applyFill="1" applyAlignment="1" applyProtection="1">
      <alignment vertical="top"/>
    </xf>
    <xf numFmtId="0" fontId="3" fillId="0" borderId="0" xfId="1" applyFont="1">
      <alignment vertical="top" wrapText="1"/>
      <protection locked="0"/>
    </xf>
    <xf numFmtId="0" fontId="3" fillId="0" borderId="0" xfId="1" applyFont="1" applyAlignment="1" applyProtection="1"/>
    <xf numFmtId="0" fontId="2" fillId="4" borderId="0" xfId="1" applyFont="1" applyFill="1" applyProtection="1">
      <alignment vertical="top" wrapText="1"/>
    </xf>
    <xf numFmtId="0" fontId="2" fillId="2" borderId="0" xfId="1" applyFont="1" applyFill="1" applyProtection="1">
      <alignment vertical="top" wrapText="1"/>
    </xf>
    <xf numFmtId="0" fontId="2" fillId="4" borderId="0" xfId="1" applyFont="1" applyFill="1" applyAlignment="1" applyProtection="1">
      <alignment horizontal="left" vertical="top"/>
    </xf>
    <xf numFmtId="164" fontId="3" fillId="2" borderId="0" xfId="1" applyNumberFormat="1" applyFont="1" applyFill="1" applyAlignment="1">
      <alignment horizontal="left" vertical="top"/>
      <protection locked="0"/>
    </xf>
    <xf numFmtId="0" fontId="3" fillId="2" borderId="0" xfId="1" applyFont="1" applyFill="1" applyAlignment="1">
      <alignment horizontal="left" vertical="top"/>
      <protection locked="0"/>
    </xf>
    <xf numFmtId="2" fontId="3" fillId="0" borderId="0" xfId="1" applyNumberFormat="1" applyFont="1" applyAlignment="1" applyProtection="1">
      <alignment horizontal="center" vertical="top"/>
    </xf>
    <xf numFmtId="164" fontId="2" fillId="4" borderId="0" xfId="1" applyNumberFormat="1" applyFont="1" applyFill="1" applyAlignment="1" applyProtection="1">
      <alignment horizontal="left" vertical="top"/>
    </xf>
    <xf numFmtId="0" fontId="4" fillId="4" borderId="0" xfId="1" applyFont="1" applyFill="1" applyAlignment="1" applyProtection="1">
      <alignment horizontal="left" vertical="top"/>
    </xf>
    <xf numFmtId="0" fontId="4" fillId="4" borderId="0" xfId="1" applyFont="1" applyFill="1" applyAlignment="1" applyProtection="1">
      <alignment vertical="top"/>
    </xf>
    <xf numFmtId="0" fontId="4" fillId="2" borderId="0" xfId="1" applyFont="1" applyFill="1" applyAlignment="1" applyProtection="1">
      <alignment vertical="top"/>
    </xf>
    <xf numFmtId="0" fontId="5" fillId="0" borderId="0" xfId="1" applyFont="1">
      <alignment vertical="top" wrapText="1"/>
      <protection locked="0"/>
    </xf>
    <xf numFmtId="0" fontId="6" fillId="0" borderId="0" xfId="1" applyFont="1" applyAlignment="1" applyProtection="1">
      <alignment horizontal="center" vertical="top" wrapText="1"/>
    </xf>
    <xf numFmtId="0" fontId="6" fillId="0" borderId="0" xfId="1" applyFont="1" applyAlignment="1" applyProtection="1">
      <alignment horizontal="center" vertical="top" wrapText="1"/>
    </xf>
    <xf numFmtId="0" fontId="7" fillId="0" borderId="0" xfId="1" applyFont="1" applyAlignment="1" applyProtection="1">
      <alignment vertical="center"/>
    </xf>
    <xf numFmtId="0" fontId="6" fillId="0" borderId="0" xfId="1" applyFont="1" applyAlignment="1" applyProtection="1">
      <alignment vertical="center"/>
    </xf>
    <xf numFmtId="3" fontId="7" fillId="0" borderId="0" xfId="1" applyNumberFormat="1" applyFont="1" applyAlignment="1" applyProtection="1">
      <alignment vertical="center"/>
    </xf>
    <xf numFmtId="0" fontId="8" fillId="0" borderId="0" xfId="1" applyFont="1" applyAlignment="1" applyProtection="1">
      <alignment horizontal="center" vertical="top" wrapText="1"/>
    </xf>
    <xf numFmtId="0" fontId="9" fillId="0" borderId="0" xfId="1" applyFont="1" applyAlignment="1" applyProtection="1">
      <alignment vertical="center" wrapText="1"/>
    </xf>
    <xf numFmtId="3" fontId="9" fillId="0" borderId="0" xfId="1" applyNumberFormat="1" applyFont="1" applyAlignment="1" applyProtection="1">
      <alignment vertical="center" wrapText="1"/>
    </xf>
    <xf numFmtId="0" fontId="10" fillId="0" borderId="0" xfId="1" applyFont="1" applyAlignment="1" applyProtection="1">
      <alignment horizontal="center" vertical="top" wrapText="1"/>
    </xf>
    <xf numFmtId="0" fontId="6" fillId="0" borderId="0" xfId="1" applyFont="1" applyAlignment="1" applyProtection="1">
      <alignment vertical="center" wrapText="1"/>
    </xf>
    <xf numFmtId="0" fontId="6" fillId="0" borderId="0" xfId="1" applyFont="1" applyAlignment="1" applyProtection="1">
      <alignment horizontal="right" vertical="center" wrapText="1"/>
    </xf>
    <xf numFmtId="0" fontId="11" fillId="0" borderId="0" xfId="1" applyFont="1" applyAlignment="1" applyProtection="1">
      <alignment vertical="center"/>
    </xf>
    <xf numFmtId="0" fontId="11" fillId="0" borderId="0" xfId="1" applyFont="1" applyAlignment="1" applyProtection="1">
      <alignment vertical="center" wrapText="1"/>
    </xf>
    <xf numFmtId="0" fontId="7" fillId="0" borderId="0" xfId="1" applyFont="1" applyAlignment="1" applyProtection="1">
      <alignment vertical="center" wrapText="1"/>
    </xf>
    <xf numFmtId="0" fontId="12" fillId="0" borderId="0" xfId="1" applyFont="1" applyAlignment="1" applyProtection="1">
      <alignment vertical="center"/>
    </xf>
    <xf numFmtId="0" fontId="12" fillId="0" borderId="0" xfId="1" applyFont="1" applyAlignment="1" applyProtection="1">
      <alignment horizontal="left" vertical="center"/>
    </xf>
    <xf numFmtId="0" fontId="12" fillId="0" borderId="0" xfId="1" applyFont="1" applyAlignment="1" applyProtection="1">
      <alignment horizontal="center" vertical="top"/>
    </xf>
    <xf numFmtId="0" fontId="12" fillId="0" borderId="0" xfId="1" applyFont="1" applyAlignment="1" applyProtection="1">
      <alignment vertical="top"/>
    </xf>
    <xf numFmtId="0" fontId="13" fillId="0" borderId="0" xfId="1" applyFont="1" applyProtection="1">
      <alignment vertical="top" wrapText="1"/>
    </xf>
    <xf numFmtId="2" fontId="7" fillId="0" borderId="0" xfId="1" applyNumberFormat="1" applyFont="1" applyAlignment="1" applyProtection="1">
      <alignment vertical="center"/>
    </xf>
    <xf numFmtId="0" fontId="9" fillId="3" borderId="1" xfId="1" applyFont="1" applyFill="1" applyBorder="1" applyAlignment="1" applyProtection="1">
      <alignment vertical="center"/>
    </xf>
    <xf numFmtId="0" fontId="9" fillId="3" borderId="1" xfId="1" applyFont="1" applyFill="1" applyBorder="1" applyAlignment="1" applyProtection="1">
      <alignment horizontal="right" vertical="center"/>
    </xf>
    <xf numFmtId="164" fontId="7" fillId="0" borderId="1" xfId="1" applyNumberFormat="1" applyFont="1" applyBorder="1" applyAlignment="1" applyProtection="1">
      <alignment vertical="center"/>
    </xf>
    <xf numFmtId="0" fontId="7" fillId="0" borderId="2" xfId="1" applyFont="1" applyBorder="1" applyAlignment="1" applyProtection="1">
      <alignment vertical="center" wrapText="1"/>
    </xf>
    <xf numFmtId="2" fontId="7" fillId="0" borderId="1" xfId="1" applyNumberFormat="1" applyFont="1" applyBorder="1" applyAlignment="1" applyProtection="1">
      <alignment vertical="center"/>
    </xf>
    <xf numFmtId="0" fontId="7" fillId="0" borderId="3" xfId="1" applyFont="1" applyBorder="1" applyAlignment="1" applyProtection="1">
      <alignment vertical="center"/>
    </xf>
    <xf numFmtId="0" fontId="5" fillId="0" borderId="0" xfId="1" applyFont="1" applyAlignment="1" applyProtection="1">
      <alignment horizontal="right" vertical="top" wrapText="1"/>
    </xf>
    <xf numFmtId="0" fontId="5" fillId="0" borderId="0" xfId="1" applyFont="1" applyAlignment="1" applyProtection="1">
      <alignment horizontal="center" vertical="top"/>
    </xf>
    <xf numFmtId="0" fontId="5" fillId="0" borderId="0" xfId="1" applyFont="1" applyAlignment="1" applyProtection="1">
      <alignment horizontal="left" vertical="top" wrapText="1"/>
    </xf>
    <xf numFmtId="3" fontId="5" fillId="0" borderId="0" xfId="1" applyNumberFormat="1" applyFont="1" applyAlignment="1" applyProtection="1">
      <alignment horizontal="right" vertical="top"/>
    </xf>
    <xf numFmtId="0" fontId="5" fillId="0" borderId="0" xfId="1" applyFont="1" applyAlignment="1" applyProtection="1">
      <alignment vertical="top"/>
    </xf>
    <xf numFmtId="0" fontId="5" fillId="0" borderId="0" xfId="1" applyFont="1" applyAlignment="1" applyProtection="1">
      <alignment horizontal="right" vertical="top"/>
    </xf>
    <xf numFmtId="0" fontId="5" fillId="0" borderId="0" xfId="1" applyFont="1" applyAlignment="1">
      <alignment horizontal="right" vertical="top" wrapText="1"/>
      <protection locked="0"/>
    </xf>
    <xf numFmtId="0" fontId="12" fillId="0" borderId="0" xfId="1" applyFont="1" applyAlignment="1" applyProtection="1">
      <alignment horizontal="right" vertical="center"/>
    </xf>
    <xf numFmtId="164" fontId="7" fillId="0" borderId="0" xfId="1" applyNumberFormat="1" applyFont="1" applyAlignment="1" applyProtection="1">
      <alignment vertical="center"/>
    </xf>
    <xf numFmtId="165" fontId="6" fillId="0" borderId="0" xfId="1" applyNumberFormat="1" applyFont="1" applyAlignment="1" applyProtection="1">
      <alignment vertical="center"/>
    </xf>
    <xf numFmtId="165" fontId="6" fillId="0" borderId="0" xfId="1" applyNumberFormat="1" applyFont="1" applyAlignment="1" applyProtection="1">
      <alignment vertical="center" wrapText="1"/>
    </xf>
    <xf numFmtId="166" fontId="7" fillId="0" borderId="0" xfId="1" applyNumberFormat="1" applyFont="1" applyAlignment="1" applyProtection="1">
      <alignment vertical="center"/>
    </xf>
    <xf numFmtId="0" fontId="5" fillId="0" borderId="4" xfId="1" applyFont="1" applyBorder="1" applyAlignment="1" applyProtection="1">
      <alignment horizontal="right" vertical="top"/>
    </xf>
    <xf numFmtId="0" fontId="5" fillId="0" borderId="5" xfId="1" applyFont="1" applyBorder="1" applyAlignment="1" applyProtection="1">
      <alignment vertical="top"/>
    </xf>
    <xf numFmtId="0" fontId="5" fillId="0" borderId="4" xfId="1" applyFont="1" applyBorder="1" applyAlignment="1">
      <alignment horizontal="right" vertical="top" wrapText="1"/>
      <protection locked="0"/>
    </xf>
    <xf numFmtId="0" fontId="13" fillId="0" borderId="0" xfId="1" applyFont="1" applyAlignment="1" applyProtection="1">
      <alignment horizontal="left" vertical="top"/>
    </xf>
    <xf numFmtId="4" fontId="5" fillId="0" borderId="0" xfId="1" applyNumberFormat="1" applyFont="1" applyAlignment="1" applyProtection="1">
      <alignment vertical="center"/>
    </xf>
    <xf numFmtId="0" fontId="5" fillId="0" borderId="0" xfId="1" applyFont="1" applyAlignment="1" applyProtection="1">
      <alignment horizontal="left" vertical="top" wrapText="1"/>
    </xf>
  </cellXfs>
  <cellStyles count="2">
    <cellStyle name="Normal" xfId="1" xr:uid="{00000000-0005-0000-0000-000000000000}"/>
    <cellStyle name="Standaard" xfId="0" builtinId="0"/>
  </cellStyles>
  <dxfs count="0"/>
  <tableStyles count="0" defaultTableStyle="TableStyleMedium2" defaultPivotStyle="PivotStyleLight16"/>
  <colors>
    <mruColors>
      <color rgb="FFFFFFFF"/>
      <color rgb="FFF09A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1037589</xdr:colOff>
      <xdr:row>0</xdr:row>
      <xdr:rowOff>152495</xdr:rowOff>
    </xdr:from>
    <xdr:to>
      <xdr:col>15</xdr:col>
      <xdr:colOff>1304289</xdr:colOff>
      <xdr:row>27</xdr:row>
      <xdr:rowOff>2000</xdr:rowOff>
    </xdr:to>
    <xdr:sp macro="" textlink="">
      <xdr:nvSpPr>
        <xdr:cNvPr id="2" name="Rechthoek 1">
          <a:extLst>
            <a:ext uri="{FF2B5EF4-FFF2-40B4-BE49-F238E27FC236}">
              <a16:creationId xmlns:a16="http://schemas.microsoft.com/office/drawing/2014/main" id="{21BFC1B6-EE8E-496D-A679-9FB0FCF4418A}"/>
            </a:ext>
          </a:extLst>
        </xdr:cNvPr>
        <xdr:cNvSpPr/>
      </xdr:nvSpPr>
      <xdr:spPr>
        <a:xfrm flipV="1">
          <a:off x="7743189" y="152495"/>
          <a:ext cx="266700" cy="6621780"/>
        </a:xfrm>
        <a:prstGeom prst="rect">
          <a:avLst/>
        </a:prstGeom>
        <a:solidFill>
          <a:srgbClr val="FD76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14</xdr:col>
      <xdr:colOff>561975</xdr:colOff>
      <xdr:row>0</xdr:row>
      <xdr:rowOff>152400</xdr:rowOff>
    </xdr:from>
    <xdr:to>
      <xdr:col>15</xdr:col>
      <xdr:colOff>891540</xdr:colOff>
      <xdr:row>3</xdr:row>
      <xdr:rowOff>219266</xdr:rowOff>
    </xdr:to>
    <xdr:pic>
      <xdr:nvPicPr>
        <xdr:cNvPr id="3" name="Afbeelding 2">
          <a:extLst>
            <a:ext uri="{FF2B5EF4-FFF2-40B4-BE49-F238E27FC236}">
              <a16:creationId xmlns:a16="http://schemas.microsoft.com/office/drawing/2014/main" id="{40272DA4-C0ED-45A3-884D-EBF1CA23F6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010275" y="152400"/>
          <a:ext cx="1586865" cy="606616"/>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
  <sheetViews>
    <sheetView tabSelected="1" workbookViewId="0">
      <selection activeCell="P19" sqref="A5:Y26"/>
    </sheetView>
  </sheetViews>
  <sheetFormatPr defaultColWidth="0" defaultRowHeight="14.25" customHeight="1" x14ac:dyDescent="0.2"/>
  <cols>
    <col min="1" max="1" width="10.7109375" style="3" customWidth="1"/>
    <col min="2" max="2" width="2.7109375" style="3" customWidth="1"/>
    <col min="3" max="3" width="9.42578125" style="3" customWidth="1"/>
    <col min="4" max="5" width="6.7109375" style="3" customWidth="1"/>
    <col min="6" max="6" width="1.7109375" style="3" customWidth="1"/>
    <col min="7" max="8" width="6.7109375" style="3" customWidth="1"/>
    <col min="9" max="9" width="1.7109375" style="3" customWidth="1"/>
    <col min="10" max="11" width="6.7109375" style="3" customWidth="1"/>
    <col min="12" max="12" width="1.7109375" style="3" customWidth="1"/>
    <col min="13" max="14" width="6.7109375" style="3" customWidth="1"/>
    <col min="15" max="15" width="18.85546875" style="3" customWidth="1"/>
    <col min="16" max="16" width="22.140625" style="2" customWidth="1"/>
    <col min="17" max="17" width="9.140625" style="2" hidden="1" customWidth="1"/>
    <col min="18" max="18" width="12.42578125" style="2" hidden="1" customWidth="1"/>
    <col min="19" max="19" width="23.7109375" style="2" hidden="1" customWidth="1"/>
    <col min="20" max="25" width="9.140625" style="2" hidden="1" customWidth="1"/>
    <col min="26" max="16384" width="0" style="2" hidden="1"/>
  </cols>
  <sheetData>
    <row r="1" spans="1:25" ht="14.25" customHeight="1" x14ac:dyDescent="0.25">
      <c r="A1" s="6" t="s">
        <v>0</v>
      </c>
      <c r="B1" s="6"/>
      <c r="C1" s="6" t="e">
        <f ca="1">HRSS.RUBRIEK("ZY00MATCLE")</f>
        <v>#NAME?</v>
      </c>
      <c r="D1" s="6"/>
      <c r="E1" s="6"/>
      <c r="F1" s="6"/>
      <c r="G1" s="6"/>
      <c r="H1" s="6"/>
      <c r="I1" s="1"/>
      <c r="J1" s="6" t="s">
        <v>1</v>
      </c>
      <c r="K1" s="6"/>
      <c r="L1" s="6"/>
      <c r="M1" s="7"/>
      <c r="N1" s="7"/>
      <c r="O1" s="7"/>
      <c r="P1" s="7"/>
    </row>
    <row r="2" spans="1:25" ht="14.25" customHeight="1" x14ac:dyDescent="0.25">
      <c r="A2" s="6" t="s">
        <v>2</v>
      </c>
      <c r="B2" s="6"/>
      <c r="C2" s="6" t="e">
        <f ca="1">HRSS.RUBRIEK("ZY07NOMUSE")&amp;", "&amp;HRSS.RUBRIEK("ZY05INITIA")</f>
        <v>#NAME?</v>
      </c>
      <c r="D2" s="6"/>
      <c r="E2" s="6"/>
      <c r="F2" s="6"/>
      <c r="G2" s="6"/>
      <c r="H2" s="6"/>
      <c r="I2" s="1"/>
      <c r="J2" s="6" t="s">
        <v>3</v>
      </c>
      <c r="K2" s="6"/>
      <c r="L2" s="6"/>
      <c r="M2" s="4">
        <f ca="1">ROUNDDOWN((TODAY()-M1)/365.25,0)</f>
        <v>126</v>
      </c>
      <c r="N2" s="5"/>
      <c r="O2" s="5"/>
      <c r="P2" s="5"/>
    </row>
    <row r="3" spans="1:25" ht="14.25" customHeight="1" x14ac:dyDescent="0.25">
      <c r="A3" s="6" t="s">
        <v>4</v>
      </c>
      <c r="B3" s="6"/>
      <c r="C3" s="10">
        <f ca="1">TODAY()</f>
        <v>46126</v>
      </c>
      <c r="D3" s="10"/>
      <c r="E3" s="10"/>
      <c r="F3" s="10"/>
      <c r="G3" s="10"/>
      <c r="H3" s="10"/>
      <c r="I3" s="1"/>
      <c r="J3" s="6" t="s">
        <v>5</v>
      </c>
      <c r="K3" s="6"/>
      <c r="L3" s="6"/>
      <c r="M3" s="8"/>
      <c r="N3" s="8"/>
      <c r="O3" s="8"/>
      <c r="P3" s="8"/>
    </row>
    <row r="4" spans="1:25" ht="20.25" customHeight="1" x14ac:dyDescent="0.25">
      <c r="A4" s="9"/>
      <c r="B4" s="9"/>
      <c r="C4" s="9"/>
      <c r="D4" s="9"/>
      <c r="E4" s="9"/>
      <c r="F4" s="9"/>
      <c r="G4" s="9"/>
      <c r="H4" s="9"/>
      <c r="I4" s="9"/>
      <c r="J4" s="9"/>
      <c r="K4" s="9"/>
      <c r="L4" s="9"/>
      <c r="M4" s="9"/>
      <c r="N4" s="9"/>
      <c r="O4" s="9"/>
      <c r="P4" s="9"/>
    </row>
    <row r="5" spans="1:25" ht="14.25" customHeight="1" x14ac:dyDescent="0.25">
      <c r="A5" s="11" t="s">
        <v>6</v>
      </c>
      <c r="B5" s="11"/>
      <c r="C5" s="12" t="e">
        <f ca="1">HRSS.RUBRIEK("ZYESIDCY00")</f>
        <v>#NAME?</v>
      </c>
      <c r="D5" s="12"/>
      <c r="E5" s="12"/>
      <c r="F5" s="12"/>
      <c r="G5" s="12"/>
      <c r="H5" s="12"/>
      <c r="I5" s="12"/>
      <c r="J5" s="12"/>
      <c r="K5" s="12"/>
      <c r="L5" s="12"/>
      <c r="M5" s="13"/>
      <c r="N5" s="13"/>
      <c r="O5" s="13"/>
      <c r="P5" s="13"/>
      <c r="Q5" s="14"/>
      <c r="R5" s="14"/>
      <c r="S5" s="14"/>
      <c r="T5" s="14"/>
      <c r="U5" s="14"/>
      <c r="V5" s="14"/>
      <c r="W5" s="14"/>
      <c r="X5" s="14"/>
      <c r="Y5" s="14"/>
    </row>
    <row r="6" spans="1:25" ht="20.25" customHeight="1" x14ac:dyDescent="0.25">
      <c r="A6" s="15" t="s">
        <v>7</v>
      </c>
      <c r="B6" s="15"/>
      <c r="C6" s="15"/>
      <c r="D6" s="15"/>
      <c r="E6" s="15"/>
      <c r="F6" s="15"/>
      <c r="G6" s="15"/>
      <c r="H6" s="15"/>
      <c r="I6" s="15"/>
      <c r="J6" s="15"/>
      <c r="K6" s="15"/>
      <c r="L6" s="15"/>
      <c r="M6" s="15"/>
      <c r="N6" s="15"/>
      <c r="O6" s="15"/>
      <c r="P6" s="15"/>
      <c r="Q6" s="14"/>
      <c r="R6" s="14"/>
      <c r="S6" s="14"/>
      <c r="T6" s="14"/>
      <c r="U6" s="14"/>
      <c r="V6" s="14"/>
      <c r="W6" s="14"/>
      <c r="X6" s="14"/>
      <c r="Y6" s="14"/>
    </row>
    <row r="7" spans="1:25" ht="8.25" customHeight="1" x14ac:dyDescent="0.25">
      <c r="A7" s="16"/>
      <c r="B7" s="16"/>
      <c r="C7" s="16"/>
      <c r="D7" s="16"/>
      <c r="E7" s="16"/>
      <c r="F7" s="16"/>
      <c r="G7" s="16"/>
      <c r="H7" s="16"/>
      <c r="I7" s="16"/>
      <c r="J7" s="16"/>
      <c r="K7" s="16"/>
      <c r="L7" s="16"/>
      <c r="M7" s="16"/>
      <c r="N7" s="16"/>
      <c r="O7" s="16"/>
      <c r="P7" s="14"/>
      <c r="Q7" s="17"/>
      <c r="R7" s="17"/>
      <c r="S7" s="18"/>
      <c r="T7" s="19"/>
      <c r="U7" s="17"/>
      <c r="V7" s="18" t="s">
        <v>8</v>
      </c>
      <c r="W7" s="18" t="s">
        <v>9</v>
      </c>
      <c r="X7" s="18" t="s">
        <v>10</v>
      </c>
      <c r="Y7" s="18" t="s">
        <v>11</v>
      </c>
    </row>
    <row r="8" spans="1:25" ht="20.25" customHeight="1" x14ac:dyDescent="0.25">
      <c r="A8" s="20" t="s">
        <v>12</v>
      </c>
      <c r="B8" s="20"/>
      <c r="C8" s="20"/>
      <c r="D8" s="20"/>
      <c r="E8" s="20"/>
      <c r="F8" s="20"/>
      <c r="G8" s="20"/>
      <c r="H8" s="20"/>
      <c r="I8" s="20"/>
      <c r="J8" s="20"/>
      <c r="K8" s="20"/>
      <c r="L8" s="20"/>
      <c r="M8" s="20"/>
      <c r="N8" s="20"/>
      <c r="O8" s="20"/>
      <c r="P8" s="20"/>
      <c r="Q8" s="17"/>
      <c r="R8" s="17"/>
      <c r="S8" s="21" t="s">
        <v>13</v>
      </c>
      <c r="T8" s="22" t="s">
        <v>14</v>
      </c>
      <c r="U8" s="17"/>
      <c r="V8" s="18" t="s">
        <v>15</v>
      </c>
      <c r="W8" s="18" t="s">
        <v>16</v>
      </c>
      <c r="X8" s="18" t="s">
        <v>17</v>
      </c>
      <c r="Y8" s="18" t="s">
        <v>18</v>
      </c>
    </row>
    <row r="9" spans="1:25" ht="9" customHeight="1" x14ac:dyDescent="0.25">
      <c r="A9" s="23"/>
      <c r="B9" s="23"/>
      <c r="C9" s="23"/>
      <c r="D9" s="23"/>
      <c r="E9" s="23"/>
      <c r="F9" s="23"/>
      <c r="G9" s="23"/>
      <c r="H9" s="23"/>
      <c r="I9" s="23"/>
      <c r="J9" s="23"/>
      <c r="K9" s="23"/>
      <c r="L9" s="23"/>
      <c r="M9" s="23"/>
      <c r="N9" s="23"/>
      <c r="O9" s="23"/>
      <c r="P9" s="14"/>
      <c r="Q9" s="24" t="s">
        <v>19</v>
      </c>
      <c r="R9" s="25"/>
      <c r="S9" s="26"/>
      <c r="T9" s="27"/>
      <c r="U9" s="28"/>
      <c r="V9" s="29" t="s">
        <v>20</v>
      </c>
      <c r="W9" s="29" t="s">
        <v>21</v>
      </c>
      <c r="X9" s="30" t="s">
        <v>22</v>
      </c>
      <c r="Y9" s="24"/>
    </row>
    <row r="10" spans="1:25" ht="20.25" customHeight="1" x14ac:dyDescent="0.25">
      <c r="A10" s="31" t="s">
        <v>23</v>
      </c>
      <c r="B10" s="31"/>
      <c r="C10" s="31"/>
      <c r="D10" s="31" t="s">
        <v>24</v>
      </c>
      <c r="E10" s="31"/>
      <c r="F10" s="32"/>
      <c r="G10" s="31" t="s">
        <v>25</v>
      </c>
      <c r="H10" s="31"/>
      <c r="I10" s="32"/>
      <c r="J10" s="31" t="s">
        <v>26</v>
      </c>
      <c r="K10" s="31"/>
      <c r="L10" s="32"/>
      <c r="M10" s="31" t="s">
        <v>27</v>
      </c>
      <c r="N10" s="31"/>
      <c r="O10" s="33"/>
      <c r="P10" s="14"/>
      <c r="Q10" s="34" t="e">
        <f>#REF!</f>
        <v>#REF!</v>
      </c>
      <c r="R10" s="28"/>
      <c r="S10" s="35" t="s">
        <v>19</v>
      </c>
      <c r="T10" s="35" t="str">
        <f>Q9</f>
        <v>Cafetaria</v>
      </c>
      <c r="U10" s="36" t="s">
        <v>28</v>
      </c>
      <c r="V10" s="37">
        <f ca="1">TODAY()</f>
        <v>46126</v>
      </c>
      <c r="W10" s="38">
        <v>7720</v>
      </c>
      <c r="X10" s="39" t="e">
        <f>IF(Q$10&lt;&gt;0,Q$10,0.01)</f>
        <v>#REF!</v>
      </c>
      <c r="Y10" s="40" t="s">
        <v>29</v>
      </c>
    </row>
    <row r="11" spans="1:25" ht="20.25" customHeight="1" x14ac:dyDescent="0.25">
      <c r="A11" s="41">
        <f ca="1">IF(MONTH(M1)&lt;8,YEAR(M1)+M2-1,YEAR(M1)+M2)</f>
        <v>2025</v>
      </c>
      <c r="B11" s="42" t="s">
        <v>30</v>
      </c>
      <c r="C11" s="43">
        <f t="shared" ref="C11:C22" ca="1" si="0">A11+1</f>
        <v>2026</v>
      </c>
      <c r="D11" s="44">
        <f ca="1">M2</f>
        <v>126</v>
      </c>
      <c r="E11" s="45" t="s">
        <v>31</v>
      </c>
      <c r="F11" s="45"/>
      <c r="G11" s="46" t="str">
        <f t="shared" ref="G11:G22" ca="1" si="1">IF(D11=57,ROUND((170*$M$3)/12*IF(MONTH($M$1)&lt;8,8-(MONTH($M$1)+1),12-((MONTH($M$1)+1)-8)),0),IF(OR(D11&lt;57,D11&gt;66),"geen",IF(OR(170*$M$3&lt;45,AND(D11&gt;57,A11=2021)),"geen",170*$M$3)))</f>
        <v>geen</v>
      </c>
      <c r="H11" s="45" t="str">
        <f t="shared" ref="H11:H22" ca="1" si="2">IF(G11="geen"," recht"," uur")</f>
        <v xml:space="preserve"> recht</v>
      </c>
      <c r="I11" s="45"/>
      <c r="J11" s="47">
        <v>0</v>
      </c>
      <c r="K11" s="45" t="str">
        <f t="shared" ref="K11:K22" si="3">IF(J11="geen"," recht"," uur")</f>
        <v xml:space="preserve"> uur</v>
      </c>
      <c r="L11" s="45"/>
      <c r="M11" s="47">
        <v>0</v>
      </c>
      <c r="N11" s="45" t="str">
        <f t="shared" ref="N11:N22" si="4">IF(M11="geen"," recht"," uur")</f>
        <v xml:space="preserve"> uur</v>
      </c>
      <c r="O11" s="33" t="str">
        <f t="shared" ref="O11:O22" ca="1" si="5">IFERROR(IF(J11&lt;G11+0.01*$M$3,"","U spaart teveel uren"),"")</f>
        <v/>
      </c>
      <c r="P11" s="33" t="str">
        <f t="shared" ref="P11:P22" si="6">IFERROR(IF(M11&lt;170*$M$3+0.01,"","U neemt teveel uren op"),"")</f>
        <v/>
      </c>
      <c r="Q11" s="28"/>
      <c r="R11" s="28"/>
      <c r="S11" s="26"/>
      <c r="T11" s="27"/>
      <c r="U11" s="48"/>
      <c r="V11" s="49"/>
      <c r="W11" s="17"/>
      <c r="X11" s="26"/>
      <c r="Y11" s="17"/>
    </row>
    <row r="12" spans="1:25" ht="20.25" customHeight="1" x14ac:dyDescent="0.25">
      <c r="A12" s="41">
        <f t="shared" ref="A12:A22" ca="1" si="7">C11</f>
        <v>2026</v>
      </c>
      <c r="B12" s="42" t="s">
        <v>30</v>
      </c>
      <c r="C12" s="43">
        <f t="shared" ca="1" si="0"/>
        <v>2027</v>
      </c>
      <c r="D12" s="41">
        <f t="shared" ref="D12:D22" ca="1" si="8">D11+1</f>
        <v>127</v>
      </c>
      <c r="E12" s="45" t="s">
        <v>31</v>
      </c>
      <c r="F12" s="45"/>
      <c r="G12" s="46" t="str">
        <f t="shared" ca="1" si="1"/>
        <v>geen</v>
      </c>
      <c r="H12" s="45" t="str">
        <f t="shared" ca="1" si="2"/>
        <v xml:space="preserve"> recht</v>
      </c>
      <c r="I12" s="45"/>
      <c r="J12" s="47">
        <v>0</v>
      </c>
      <c r="K12" s="45" t="str">
        <f t="shared" si="3"/>
        <v xml:space="preserve"> uur</v>
      </c>
      <c r="L12" s="45"/>
      <c r="M12" s="47">
        <v>0</v>
      </c>
      <c r="N12" s="45" t="str">
        <f t="shared" si="4"/>
        <v xml:space="preserve"> uur</v>
      </c>
      <c r="O12" s="33" t="str">
        <f t="shared" ca="1" si="5"/>
        <v/>
      </c>
      <c r="P12" s="33" t="str">
        <f t="shared" si="6"/>
        <v/>
      </c>
      <c r="Q12" s="50"/>
      <c r="R12" s="28"/>
      <c r="S12" s="26"/>
      <c r="T12" s="27"/>
      <c r="U12" s="48"/>
      <c r="V12" s="49"/>
      <c r="W12" s="17"/>
      <c r="X12" s="17"/>
      <c r="Y12" s="17"/>
    </row>
    <row r="13" spans="1:25" ht="20.25" customHeight="1" x14ac:dyDescent="0.25">
      <c r="A13" s="41">
        <f t="shared" ca="1" si="7"/>
        <v>2027</v>
      </c>
      <c r="B13" s="42" t="s">
        <v>30</v>
      </c>
      <c r="C13" s="43">
        <f t="shared" ca="1" si="0"/>
        <v>2028</v>
      </c>
      <c r="D13" s="41">
        <f t="shared" ca="1" si="8"/>
        <v>128</v>
      </c>
      <c r="E13" s="45" t="s">
        <v>31</v>
      </c>
      <c r="F13" s="45"/>
      <c r="G13" s="46" t="str">
        <f t="shared" ca="1" si="1"/>
        <v>geen</v>
      </c>
      <c r="H13" s="45" t="str">
        <f t="shared" ca="1" si="2"/>
        <v xml:space="preserve"> recht</v>
      </c>
      <c r="I13" s="45"/>
      <c r="J13" s="47">
        <v>0</v>
      </c>
      <c r="K13" s="45" t="str">
        <f t="shared" si="3"/>
        <v xml:space="preserve"> uur</v>
      </c>
      <c r="L13" s="45"/>
      <c r="M13" s="47">
        <v>0</v>
      </c>
      <c r="N13" s="45" t="str">
        <f t="shared" si="4"/>
        <v xml:space="preserve"> uur</v>
      </c>
      <c r="O13" s="33" t="str">
        <f t="shared" ca="1" si="5"/>
        <v/>
      </c>
      <c r="P13" s="33" t="str">
        <f t="shared" si="6"/>
        <v/>
      </c>
      <c r="Q13" s="17"/>
      <c r="R13" s="28"/>
      <c r="S13" s="26"/>
      <c r="T13" s="27"/>
      <c r="U13" s="48"/>
      <c r="V13" s="49"/>
      <c r="W13" s="17"/>
      <c r="X13" s="17"/>
      <c r="Y13" s="17"/>
    </row>
    <row r="14" spans="1:25" ht="20.25" customHeight="1" x14ac:dyDescent="0.25">
      <c r="A14" s="41">
        <f t="shared" ca="1" si="7"/>
        <v>2028</v>
      </c>
      <c r="B14" s="42" t="s">
        <v>30</v>
      </c>
      <c r="C14" s="43">
        <f t="shared" ca="1" si="0"/>
        <v>2029</v>
      </c>
      <c r="D14" s="41">
        <f t="shared" ca="1" si="8"/>
        <v>129</v>
      </c>
      <c r="E14" s="45" t="s">
        <v>31</v>
      </c>
      <c r="F14" s="45"/>
      <c r="G14" s="46" t="str">
        <f t="shared" ca="1" si="1"/>
        <v>geen</v>
      </c>
      <c r="H14" s="45" t="str">
        <f t="shared" ca="1" si="2"/>
        <v xml:space="preserve"> recht</v>
      </c>
      <c r="I14" s="45"/>
      <c r="J14" s="47">
        <v>0</v>
      </c>
      <c r="K14" s="45" t="str">
        <f t="shared" si="3"/>
        <v xml:space="preserve"> uur</v>
      </c>
      <c r="L14" s="45"/>
      <c r="M14" s="47">
        <v>0</v>
      </c>
      <c r="N14" s="45" t="str">
        <f t="shared" si="4"/>
        <v xml:space="preserve"> uur</v>
      </c>
      <c r="O14" s="33" t="str">
        <f t="shared" ca="1" si="5"/>
        <v/>
      </c>
      <c r="P14" s="33" t="str">
        <f t="shared" si="6"/>
        <v/>
      </c>
      <c r="Q14" s="17"/>
      <c r="R14" s="28"/>
      <c r="S14" s="17"/>
      <c r="T14" s="19"/>
      <c r="U14" s="48"/>
      <c r="V14" s="49"/>
      <c r="W14" s="17"/>
      <c r="X14" s="17"/>
      <c r="Y14" s="17"/>
    </row>
    <row r="15" spans="1:25" ht="20.25" customHeight="1" x14ac:dyDescent="0.25">
      <c r="A15" s="41">
        <f t="shared" ca="1" si="7"/>
        <v>2029</v>
      </c>
      <c r="B15" s="42" t="s">
        <v>30</v>
      </c>
      <c r="C15" s="43">
        <f t="shared" ca="1" si="0"/>
        <v>2030</v>
      </c>
      <c r="D15" s="41">
        <f t="shared" ca="1" si="8"/>
        <v>130</v>
      </c>
      <c r="E15" s="45" t="s">
        <v>31</v>
      </c>
      <c r="F15" s="45"/>
      <c r="G15" s="46" t="str">
        <f t="shared" ca="1" si="1"/>
        <v>geen</v>
      </c>
      <c r="H15" s="45" t="str">
        <f t="shared" ca="1" si="2"/>
        <v xml:space="preserve"> recht</v>
      </c>
      <c r="I15" s="45"/>
      <c r="J15" s="47">
        <v>0</v>
      </c>
      <c r="K15" s="45" t="str">
        <f t="shared" si="3"/>
        <v xml:space="preserve"> uur</v>
      </c>
      <c r="L15" s="45"/>
      <c r="M15" s="47">
        <v>0</v>
      </c>
      <c r="N15" s="45" t="str">
        <f t="shared" si="4"/>
        <v xml:space="preserve"> uur</v>
      </c>
      <c r="O15" s="33" t="str">
        <f t="shared" ca="1" si="5"/>
        <v/>
      </c>
      <c r="P15" s="33" t="str">
        <f t="shared" si="6"/>
        <v/>
      </c>
      <c r="Q15" s="17"/>
      <c r="R15" s="28"/>
      <c r="S15" s="17"/>
      <c r="T15" s="19"/>
      <c r="U15" s="17"/>
      <c r="V15" s="17" t="s">
        <v>33</v>
      </c>
      <c r="W15" s="17" t="s">
        <v>34</v>
      </c>
      <c r="X15" s="51" t="str">
        <f>IF(X11&lt;&gt;"","Bedrag: "&amp;" € "&amp;(X10),"")</f>
        <v/>
      </c>
      <c r="Y15" s="17"/>
    </row>
    <row r="16" spans="1:25" ht="20.25" customHeight="1" x14ac:dyDescent="0.25">
      <c r="A16" s="41">
        <f t="shared" ca="1" si="7"/>
        <v>2030</v>
      </c>
      <c r="B16" s="42" t="s">
        <v>30</v>
      </c>
      <c r="C16" s="43">
        <f t="shared" ca="1" si="0"/>
        <v>2031</v>
      </c>
      <c r="D16" s="41">
        <f t="shared" ca="1" si="8"/>
        <v>131</v>
      </c>
      <c r="E16" s="45" t="s">
        <v>31</v>
      </c>
      <c r="F16" s="45"/>
      <c r="G16" s="46" t="str">
        <f t="shared" ca="1" si="1"/>
        <v>geen</v>
      </c>
      <c r="H16" s="45" t="str">
        <f t="shared" ca="1" si="2"/>
        <v xml:space="preserve"> recht</v>
      </c>
      <c r="I16" s="45"/>
      <c r="J16" s="47">
        <v>0</v>
      </c>
      <c r="K16" s="45" t="str">
        <f t="shared" si="3"/>
        <v xml:space="preserve"> uur</v>
      </c>
      <c r="L16" s="45"/>
      <c r="M16" s="47">
        <v>0</v>
      </c>
      <c r="N16" s="45" t="str">
        <f t="shared" si="4"/>
        <v xml:space="preserve"> uur</v>
      </c>
      <c r="O16" s="33" t="str">
        <f t="shared" ca="1" si="5"/>
        <v/>
      </c>
      <c r="P16" s="33" t="str">
        <f t="shared" si="6"/>
        <v/>
      </c>
      <c r="Q16" s="17"/>
      <c r="R16" s="28"/>
      <c r="S16" s="17"/>
      <c r="T16" s="28"/>
      <c r="U16" s="17"/>
      <c r="V16" s="17" t="s">
        <v>35</v>
      </c>
      <c r="W16" s="17" t="s">
        <v>36</v>
      </c>
      <c r="X16" s="17"/>
      <c r="Y16" s="17"/>
    </row>
    <row r="17" spans="1:25" ht="20.25" customHeight="1" x14ac:dyDescent="0.25">
      <c r="A17" s="41">
        <f t="shared" ca="1" si="7"/>
        <v>2031</v>
      </c>
      <c r="B17" s="42" t="s">
        <v>30</v>
      </c>
      <c r="C17" s="43">
        <f t="shared" ca="1" si="0"/>
        <v>2032</v>
      </c>
      <c r="D17" s="41">
        <f t="shared" ca="1" si="8"/>
        <v>132</v>
      </c>
      <c r="E17" s="45" t="s">
        <v>31</v>
      </c>
      <c r="F17" s="45"/>
      <c r="G17" s="46" t="str">
        <f t="shared" ca="1" si="1"/>
        <v>geen</v>
      </c>
      <c r="H17" s="45" t="str">
        <f t="shared" ca="1" si="2"/>
        <v xml:space="preserve"> recht</v>
      </c>
      <c r="I17" s="45"/>
      <c r="J17" s="47">
        <v>0</v>
      </c>
      <c r="K17" s="45" t="str">
        <f t="shared" si="3"/>
        <v xml:space="preserve"> uur</v>
      </c>
      <c r="L17" s="45"/>
      <c r="M17" s="47">
        <v>0</v>
      </c>
      <c r="N17" s="45" t="str">
        <f t="shared" si="4"/>
        <v xml:space="preserve"> uur</v>
      </c>
      <c r="O17" s="33" t="str">
        <f t="shared" ca="1" si="5"/>
        <v/>
      </c>
      <c r="P17" s="33" t="str">
        <f t="shared" si="6"/>
        <v/>
      </c>
      <c r="Q17" s="17"/>
      <c r="R17" s="28"/>
      <c r="S17" s="17"/>
      <c r="T17" s="28"/>
      <c r="U17" s="17"/>
      <c r="V17" s="17" t="s">
        <v>37</v>
      </c>
      <c r="W17" s="17" t="s">
        <v>38</v>
      </c>
      <c r="X17" s="52"/>
      <c r="Y17" s="17"/>
    </row>
    <row r="18" spans="1:25" ht="20.25" customHeight="1" x14ac:dyDescent="0.25">
      <c r="A18" s="41">
        <f t="shared" ca="1" si="7"/>
        <v>2032</v>
      </c>
      <c r="B18" s="42" t="s">
        <v>30</v>
      </c>
      <c r="C18" s="43">
        <f t="shared" ca="1" si="0"/>
        <v>2033</v>
      </c>
      <c r="D18" s="41">
        <f t="shared" ca="1" si="8"/>
        <v>133</v>
      </c>
      <c r="E18" s="45" t="s">
        <v>31</v>
      </c>
      <c r="F18" s="45"/>
      <c r="G18" s="46" t="str">
        <f t="shared" ca="1" si="1"/>
        <v>geen</v>
      </c>
      <c r="H18" s="45" t="str">
        <f t="shared" ca="1" si="2"/>
        <v xml:space="preserve"> recht</v>
      </c>
      <c r="I18" s="45"/>
      <c r="J18" s="47">
        <v>0</v>
      </c>
      <c r="K18" s="45" t="str">
        <f t="shared" si="3"/>
        <v xml:space="preserve"> uur</v>
      </c>
      <c r="L18" s="45"/>
      <c r="M18" s="47">
        <v>0</v>
      </c>
      <c r="N18" s="45" t="str">
        <f t="shared" si="4"/>
        <v xml:space="preserve"> uur</v>
      </c>
      <c r="O18" s="33" t="str">
        <f t="shared" ca="1" si="5"/>
        <v/>
      </c>
      <c r="P18" s="33" t="str">
        <f t="shared" si="6"/>
        <v/>
      </c>
      <c r="Q18" s="17"/>
      <c r="R18" s="28"/>
      <c r="S18" s="17"/>
      <c r="T18" s="28"/>
      <c r="U18" s="17"/>
      <c r="V18" s="17" t="s">
        <v>39</v>
      </c>
      <c r="W18" s="17" t="s">
        <v>40</v>
      </c>
      <c r="X18" s="17"/>
      <c r="Y18" s="17"/>
    </row>
    <row r="19" spans="1:25" ht="20.25" customHeight="1" x14ac:dyDescent="0.25">
      <c r="A19" s="41">
        <f t="shared" ca="1" si="7"/>
        <v>2033</v>
      </c>
      <c r="B19" s="42" t="s">
        <v>30</v>
      </c>
      <c r="C19" s="43">
        <f t="shared" ca="1" si="0"/>
        <v>2034</v>
      </c>
      <c r="D19" s="41">
        <f t="shared" ca="1" si="8"/>
        <v>134</v>
      </c>
      <c r="E19" s="45" t="s">
        <v>31</v>
      </c>
      <c r="F19" s="45"/>
      <c r="G19" s="46" t="str">
        <f t="shared" ca="1" si="1"/>
        <v>geen</v>
      </c>
      <c r="H19" s="45" t="str">
        <f t="shared" ca="1" si="2"/>
        <v xml:space="preserve"> recht</v>
      </c>
      <c r="I19" s="45"/>
      <c r="J19" s="47">
        <v>0</v>
      </c>
      <c r="K19" s="45" t="str">
        <f t="shared" si="3"/>
        <v xml:space="preserve"> uur</v>
      </c>
      <c r="L19" s="45"/>
      <c r="M19" s="47">
        <v>0</v>
      </c>
      <c r="N19" s="45" t="str">
        <f t="shared" si="4"/>
        <v xml:space="preserve"> uur</v>
      </c>
      <c r="O19" s="33" t="str">
        <f t="shared" ca="1" si="5"/>
        <v/>
      </c>
      <c r="P19" s="33" t="str">
        <f t="shared" si="6"/>
        <v/>
      </c>
      <c r="Q19" s="17"/>
      <c r="R19" s="28"/>
      <c r="S19" s="17"/>
      <c r="T19" s="19"/>
      <c r="U19" s="17"/>
      <c r="V19" s="17" t="s">
        <v>41</v>
      </c>
      <c r="W19" s="17" t="s">
        <v>42</v>
      </c>
      <c r="X19" s="17"/>
      <c r="Y19" s="17"/>
    </row>
    <row r="20" spans="1:25" ht="20.25" customHeight="1" x14ac:dyDescent="0.25">
      <c r="A20" s="41">
        <f t="shared" ca="1" si="7"/>
        <v>2034</v>
      </c>
      <c r="B20" s="42" t="s">
        <v>30</v>
      </c>
      <c r="C20" s="43">
        <f t="shared" ca="1" si="0"/>
        <v>2035</v>
      </c>
      <c r="D20" s="41">
        <f t="shared" ca="1" si="8"/>
        <v>135</v>
      </c>
      <c r="E20" s="45" t="s">
        <v>31</v>
      </c>
      <c r="F20" s="45"/>
      <c r="G20" s="46" t="str">
        <f t="shared" ca="1" si="1"/>
        <v>geen</v>
      </c>
      <c r="H20" s="45" t="str">
        <f t="shared" ca="1" si="2"/>
        <v xml:space="preserve"> recht</v>
      </c>
      <c r="I20" s="45"/>
      <c r="J20" s="47">
        <v>0</v>
      </c>
      <c r="K20" s="45" t="str">
        <f t="shared" si="3"/>
        <v xml:space="preserve"> uur</v>
      </c>
      <c r="L20" s="45"/>
      <c r="M20" s="47">
        <v>0</v>
      </c>
      <c r="N20" s="45" t="str">
        <f t="shared" si="4"/>
        <v xml:space="preserve"> uur</v>
      </c>
      <c r="O20" s="33" t="str">
        <f t="shared" ca="1" si="5"/>
        <v/>
      </c>
      <c r="P20" s="33" t="str">
        <f t="shared" si="6"/>
        <v/>
      </c>
      <c r="Q20" s="17"/>
      <c r="R20" s="28"/>
      <c r="S20" s="17"/>
      <c r="T20" s="19"/>
      <c r="U20" s="17"/>
      <c r="V20" s="17"/>
      <c r="W20" s="17"/>
      <c r="X20" s="17"/>
      <c r="Y20" s="17"/>
    </row>
    <row r="21" spans="1:25" ht="20.25" customHeight="1" x14ac:dyDescent="0.25">
      <c r="A21" s="41">
        <f t="shared" ca="1" si="7"/>
        <v>2035</v>
      </c>
      <c r="B21" s="42" t="s">
        <v>30</v>
      </c>
      <c r="C21" s="43">
        <f t="shared" ca="1" si="0"/>
        <v>2036</v>
      </c>
      <c r="D21" s="41">
        <f t="shared" ca="1" si="8"/>
        <v>136</v>
      </c>
      <c r="E21" s="45" t="s">
        <v>31</v>
      </c>
      <c r="F21" s="45"/>
      <c r="G21" s="46" t="str">
        <f t="shared" ca="1" si="1"/>
        <v>geen</v>
      </c>
      <c r="H21" s="45" t="str">
        <f t="shared" ca="1" si="2"/>
        <v xml:space="preserve"> recht</v>
      </c>
      <c r="I21" s="45"/>
      <c r="J21" s="47">
        <v>0</v>
      </c>
      <c r="K21" s="45" t="str">
        <f t="shared" si="3"/>
        <v xml:space="preserve"> uur</v>
      </c>
      <c r="L21" s="45"/>
      <c r="M21" s="47">
        <v>0</v>
      </c>
      <c r="N21" s="45" t="str">
        <f t="shared" si="4"/>
        <v xml:space="preserve"> uur</v>
      </c>
      <c r="O21" s="33" t="str">
        <f t="shared" ca="1" si="5"/>
        <v/>
      </c>
      <c r="P21" s="33" t="str">
        <f t="shared" si="6"/>
        <v/>
      </c>
      <c r="Q21" s="17"/>
      <c r="R21" s="28"/>
      <c r="S21" s="17"/>
      <c r="T21" s="19"/>
      <c r="U21" s="17"/>
      <c r="V21" s="17"/>
      <c r="W21" s="17"/>
      <c r="X21" s="17"/>
      <c r="Y21" s="17"/>
    </row>
    <row r="22" spans="1:25" ht="20.25" customHeight="1" x14ac:dyDescent="0.25">
      <c r="A22" s="41">
        <f t="shared" ca="1" si="7"/>
        <v>2036</v>
      </c>
      <c r="B22" s="42" t="s">
        <v>30</v>
      </c>
      <c r="C22" s="43">
        <f t="shared" ca="1" si="0"/>
        <v>2037</v>
      </c>
      <c r="D22" s="41">
        <f t="shared" ca="1" si="8"/>
        <v>137</v>
      </c>
      <c r="E22" s="45" t="s">
        <v>31</v>
      </c>
      <c r="F22" s="45"/>
      <c r="G22" s="53" t="str">
        <f t="shared" ca="1" si="1"/>
        <v>geen</v>
      </c>
      <c r="H22" s="54" t="str">
        <f t="shared" ca="1" si="2"/>
        <v xml:space="preserve"> recht</v>
      </c>
      <c r="I22" s="54"/>
      <c r="J22" s="55">
        <v>0</v>
      </c>
      <c r="K22" s="54" t="str">
        <f t="shared" si="3"/>
        <v xml:space="preserve"> uur</v>
      </c>
      <c r="L22" s="54"/>
      <c r="M22" s="55">
        <v>0</v>
      </c>
      <c r="N22" s="54" t="str">
        <f t="shared" si="4"/>
        <v xml:space="preserve"> uur</v>
      </c>
      <c r="O22" s="33" t="str">
        <f t="shared" ca="1" si="5"/>
        <v/>
      </c>
      <c r="P22" s="33" t="str">
        <f t="shared" si="6"/>
        <v/>
      </c>
      <c r="Q22" s="17"/>
      <c r="R22" s="28"/>
      <c r="S22" s="17"/>
      <c r="T22" s="19"/>
      <c r="U22" s="17"/>
      <c r="V22" s="17"/>
      <c r="W22" s="17"/>
      <c r="X22" s="17"/>
      <c r="Y22" s="17"/>
    </row>
    <row r="23" spans="1:25" ht="20.25" customHeight="1" x14ac:dyDescent="0.25">
      <c r="A23" s="45"/>
      <c r="B23" s="45"/>
      <c r="C23" s="45"/>
      <c r="D23" s="45"/>
      <c r="E23" s="45"/>
      <c r="F23" s="45"/>
      <c r="G23" s="45"/>
      <c r="H23" s="45"/>
      <c r="I23" s="45"/>
      <c r="J23" s="45"/>
      <c r="K23" s="45"/>
      <c r="L23" s="45"/>
      <c r="M23" s="45"/>
      <c r="N23" s="45"/>
      <c r="O23" s="45"/>
      <c r="P23" s="14"/>
      <c r="Q23" s="35" t="s">
        <v>43</v>
      </c>
      <c r="R23" s="35" t="s">
        <v>44</v>
      </c>
      <c r="S23" s="35" t="s">
        <v>45</v>
      </c>
      <c r="T23" s="19"/>
      <c r="U23" s="17"/>
      <c r="V23" s="17"/>
      <c r="W23" s="17"/>
      <c r="X23" s="17"/>
      <c r="Y23" s="17"/>
    </row>
    <row r="24" spans="1:25" ht="20.25" customHeight="1" x14ac:dyDescent="0.25">
      <c r="A24" s="32" t="s">
        <v>46</v>
      </c>
      <c r="B24" s="45"/>
      <c r="C24" s="45"/>
      <c r="D24" s="45"/>
      <c r="E24" s="45"/>
      <c r="F24" s="45"/>
      <c r="G24" s="41">
        <f ca="1">SUM(G11:G22)</f>
        <v>0</v>
      </c>
      <c r="H24" s="45" t="s">
        <v>47</v>
      </c>
      <c r="I24" s="45"/>
      <c r="J24" s="41">
        <f>SUM(J11:J22)</f>
        <v>0</v>
      </c>
      <c r="K24" s="45" t="s">
        <v>32</v>
      </c>
      <c r="L24" s="45"/>
      <c r="M24" s="41">
        <f>J24-SUM(M11:M22)</f>
        <v>0</v>
      </c>
      <c r="N24" s="45" t="s">
        <v>32</v>
      </c>
      <c r="O24" s="56" t="str">
        <f>IF(M24&gt;-0.1,"",IF(G24=0,"","U neemt teveel uren op"))</f>
        <v/>
      </c>
      <c r="P24" s="56"/>
      <c r="Q24" s="28">
        <f>IF(D23&gt;=3,214,IF(OR(D23&lt;=3,D23&gt;2),171,IF(OR(D23&lt;=2.25,D23&gt;1),128,IF(D23&lt;2,85,42))))</f>
        <v>171</v>
      </c>
      <c r="R24" s="57" t="e">
        <f ca="1">ROUNDDOWN(214/5*D23,0)+E23-H22-I22</f>
        <v>#VALUE!</v>
      </c>
      <c r="S24" s="28" t="e">
        <f ca="1">IF(R24&lt;=Q24,R24,Q24)</f>
        <v>#VALUE!</v>
      </c>
      <c r="T24" s="19"/>
      <c r="U24" s="17"/>
      <c r="V24" s="17"/>
      <c r="W24" s="17"/>
      <c r="X24" s="17"/>
      <c r="Y24" s="17"/>
    </row>
    <row r="25" spans="1:25" ht="20.25" customHeight="1" x14ac:dyDescent="0.25">
      <c r="A25" s="45"/>
      <c r="B25" s="45"/>
      <c r="C25" s="45"/>
      <c r="D25" s="45"/>
      <c r="E25" s="45"/>
      <c r="F25" s="45"/>
      <c r="G25" s="45"/>
      <c r="H25" s="45"/>
      <c r="I25" s="45"/>
      <c r="J25" s="56" t="str">
        <f>IF(J24&gt;5*170*M3,"U spaart teveel uren","")</f>
        <v/>
      </c>
      <c r="K25" s="56"/>
      <c r="L25" s="56"/>
      <c r="M25" s="56"/>
      <c r="N25" s="56"/>
      <c r="O25" s="45"/>
      <c r="P25" s="14"/>
      <c r="Q25" s="14"/>
      <c r="R25" s="14"/>
      <c r="S25" s="14"/>
      <c r="T25" s="14"/>
      <c r="U25" s="14"/>
      <c r="V25" s="14"/>
      <c r="W25" s="14"/>
      <c r="X25" s="14"/>
      <c r="Y25" s="14"/>
    </row>
    <row r="26" spans="1:25" ht="60" customHeight="1" x14ac:dyDescent="0.25">
      <c r="A26" s="58" t="s">
        <v>48</v>
      </c>
      <c r="B26" s="58"/>
      <c r="C26" s="58"/>
      <c r="D26" s="58"/>
      <c r="E26" s="58"/>
      <c r="F26" s="58"/>
      <c r="G26" s="58"/>
      <c r="H26" s="58"/>
      <c r="I26" s="58"/>
      <c r="J26" s="58"/>
      <c r="K26" s="58"/>
      <c r="L26" s="58"/>
      <c r="M26" s="58"/>
      <c r="N26" s="58"/>
      <c r="O26" s="58"/>
      <c r="P26" s="14"/>
      <c r="Q26" s="14"/>
      <c r="R26" s="14"/>
      <c r="S26" s="14"/>
      <c r="T26" s="14"/>
      <c r="U26" s="14"/>
      <c r="V26" s="14"/>
      <c r="W26" s="14"/>
      <c r="X26" s="14"/>
      <c r="Y26" s="14"/>
    </row>
  </sheetData>
  <mergeCells count="23">
    <mergeCell ref="J1:L1"/>
    <mergeCell ref="O24:P24"/>
    <mergeCell ref="C1:H1"/>
    <mergeCell ref="C2:H2"/>
    <mergeCell ref="C3:H3"/>
    <mergeCell ref="J2:L2"/>
    <mergeCell ref="J3:L3"/>
    <mergeCell ref="J25:N25"/>
    <mergeCell ref="A26:O26"/>
    <mergeCell ref="A1:B1"/>
    <mergeCell ref="A2:B2"/>
    <mergeCell ref="A3:B3"/>
    <mergeCell ref="M10:N10"/>
    <mergeCell ref="A10:C10"/>
    <mergeCell ref="D10:E10"/>
    <mergeCell ref="G10:H10"/>
    <mergeCell ref="J10:K10"/>
    <mergeCell ref="A5:B5"/>
    <mergeCell ref="A8:P8"/>
    <mergeCell ref="M1:P1"/>
    <mergeCell ref="M3:P3"/>
    <mergeCell ref="A4:P4"/>
    <mergeCell ref="A6:P6"/>
  </mergeCells>
  <pageMargins left="0.69791668653488159" right="0.69791668653488159" top="0.75" bottom="0.75" header="0.28125" footer="0.28125"/>
  <pageSetup paperSize="9"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9184E842A3C647A7336ABD2530FE96" ma:contentTypeVersion="18" ma:contentTypeDescription="Een nieuw document maken." ma:contentTypeScope="" ma:versionID="ac9047d7af9a21245f392b7ad8c07493">
  <xsd:schema xmlns:xsd="http://www.w3.org/2001/XMLSchema" xmlns:xs="http://www.w3.org/2001/XMLSchema" xmlns:p="http://schemas.microsoft.com/office/2006/metadata/properties" xmlns:ns2="ea9733b5-9f6b-4191-9590-7f69f3097d43" xmlns:ns3="61c19477-f1f6-410c-97a0-cddd4b4d687f" targetNamespace="http://schemas.microsoft.com/office/2006/metadata/properties" ma:root="true" ma:fieldsID="19faaee84715577c6bd8202ae0399fdc" ns2:_="" ns3:_="">
    <xsd:import namespace="ea9733b5-9f6b-4191-9590-7f69f3097d43"/>
    <xsd:import namespace="61c19477-f1f6-410c-97a0-cddd4b4d68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733b5-9f6b-4191-9590-7f69f3097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defcf91-241b-40c9-8398-632e96a423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19477-f1f6-410c-97a0-cddd4b4d687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c32789-6051-4d0b-809a-8f4daed161f4}" ma:internalName="TaxCatchAll" ma:showField="CatchAllData" ma:web="61c19477-f1f6-410c-97a0-cddd4b4d6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733b5-9f6b-4191-9590-7f69f3097d43">
      <Terms xmlns="http://schemas.microsoft.com/office/infopath/2007/PartnerControls"/>
    </lcf76f155ced4ddcb4097134ff3c332f>
    <TaxCatchAll xmlns="61c19477-f1f6-410c-97a0-cddd4b4d68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7EEAEC-9650-43DD-B396-D20B560B1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733b5-9f6b-4191-9590-7f69f3097d43"/>
    <ds:schemaRef ds:uri="61c19477-f1f6-410c-97a0-cddd4b4d6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307E15-991C-40BC-BCD9-EA3E8B49F94F}">
  <ds:schemaRefs>
    <ds:schemaRef ds:uri="http://schemas.microsoft.com/office/2006/metadata/properties"/>
    <ds:schemaRef ds:uri="http://schemas.microsoft.com/office/infopath/2007/PartnerControls"/>
    <ds:schemaRef ds:uri="ea9733b5-9f6b-4191-9590-7f69f3097d43"/>
    <ds:schemaRef ds:uri="61c19477-f1f6-410c-97a0-cddd4b4d687f"/>
  </ds:schemaRefs>
</ds:datastoreItem>
</file>

<file path=customXml/itemProps3.xml><?xml version="1.0" encoding="utf-8"?>
<ds:datastoreItem xmlns:ds="http://schemas.openxmlformats.org/officeDocument/2006/customXml" ds:itemID="{0BE2B36B-A4D7-4849-A128-2C982CC05B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 Krijger</dc:creator>
  <cp:lastModifiedBy>Hilbert Simonse</cp:lastModifiedBy>
  <dcterms:created xsi:type="dcterms:W3CDTF">2026-01-26T13:26:52Z</dcterms:created>
  <dcterms:modified xsi:type="dcterms:W3CDTF">2026-04-14T09:30:19Z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0x010100679184E842A3C647A7336ABD2530FE96</vt:lpwstr>
  </property>
</Properties>
</file>