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45" windowWidth="19320" windowHeight="11760"/>
  </bookViews>
  <sheets>
    <sheet name="Kantonrechtersformule" sheetId="5" r:id="rId1"/>
  </sheets>
  <externalReferences>
    <externalReference r:id="rId2"/>
    <externalReference r:id="rId3"/>
    <externalReference r:id="rId4"/>
  </externalReferences>
  <definedNames>
    <definedName name="_schooljaren">[1]tabellen!$B$24:$C$37</definedName>
    <definedName name="groepenleerlingen" localSheetId="0">[2]tab!#REF!</definedName>
    <definedName name="groepenleerlingen">[3]tab!#REF!</definedName>
    <definedName name="groepenleerlingennu">[3]tab!$K$84:$K$118</definedName>
    <definedName name="regels">[3]tab!$AE$128:$AE$174</definedName>
    <definedName name="schaal">[3]tab!$C$128:$C$174</definedName>
    <definedName name="vloeroppervlak" localSheetId="0">[2]tab!#REF!</definedName>
    <definedName name="vloeroppervlak">[3]tab!#REF!</definedName>
    <definedName name="vloeroppervlaknu">[3]tab!$L$84:$L$118</definedName>
  </definedNames>
  <calcPr calcId="145621"/>
</workbook>
</file>

<file path=xl/calcChain.xml><?xml version="1.0" encoding="utf-8"?>
<calcChain xmlns="http://schemas.openxmlformats.org/spreadsheetml/2006/main">
  <c r="F17" i="5" l="1"/>
  <c r="Q14" i="5"/>
  <c r="Q20" i="5" s="1"/>
  <c r="Q13" i="5"/>
  <c r="Q12" i="5"/>
  <c r="T20" i="5" l="1"/>
  <c r="U20" i="5" s="1"/>
  <c r="Q21" i="5"/>
  <c r="Q19" i="5"/>
  <c r="U19" i="5" l="1"/>
  <c r="W19" i="5" s="1"/>
  <c r="F19" i="5" s="1"/>
  <c r="I19" i="5" s="1"/>
  <c r="T19" i="5"/>
  <c r="T21" i="5"/>
  <c r="U21" i="5" s="1"/>
  <c r="W20" i="5" l="1"/>
  <c r="F20" i="5" s="1"/>
  <c r="I20" i="5" s="1"/>
  <c r="W21" i="5" l="1"/>
  <c r="F21" i="5" s="1"/>
  <c r="I21" i="5" s="1"/>
  <c r="W22" i="5" l="1"/>
  <c r="F22" i="5" s="1"/>
  <c r="I22" i="5" s="1"/>
  <c r="I24" i="5" s="1"/>
  <c r="J13" i="5" s="1"/>
</calcChain>
</file>

<file path=xl/sharedStrings.xml><?xml version="1.0" encoding="utf-8"?>
<sst xmlns="http://schemas.openxmlformats.org/spreadsheetml/2006/main" count="25" uniqueCount="23">
  <si>
    <t>Bruto salaris</t>
  </si>
  <si>
    <t>Geboortedatum</t>
  </si>
  <si>
    <t>Datum in dienst</t>
  </si>
  <si>
    <t>Datum ontslag</t>
  </si>
  <si>
    <t>dag</t>
  </si>
  <si>
    <t>maand</t>
  </si>
  <si>
    <t>jaar</t>
  </si>
  <si>
    <t>geboorte</t>
  </si>
  <si>
    <t>wordt 35:</t>
  </si>
  <si>
    <t>wordt 45:</t>
  </si>
  <si>
    <t>wordt 55:</t>
  </si>
  <si>
    <t>diensttijd:</t>
  </si>
  <si>
    <t>DISCLAIMER: Het ontwerpen en samenstellen van dit model is met de uiterste zorgvuldigheid gebeurd. Op moment van gebruik zal bepaald moeten worden of de verwerkte informatie en/of formules nog actueel zijn en of de invoer juist is. U kunt aan de uitkomsten van het gebruik van het model geen enkel recht of aanspraak ontlenen. In geen enkel geval is VGS aansprakelijk voor enige directe of indirecte schade die voortkomt uit of verband houdt met het gebruik van dit model.</t>
  </si>
  <si>
    <t>Evt. (directeurs)toelage</t>
  </si>
  <si>
    <t>Aantal dienstjaren (totaal):</t>
  </si>
  <si>
    <t>Dienstjaren tot 35 jaar:</t>
  </si>
  <si>
    <t>Dienstjaren 35-45 jaar:</t>
  </si>
  <si>
    <t>Dienstjaren 45-55 jaar:</t>
  </si>
  <si>
    <t>Dienstjaren vanaf 55 jaar:</t>
  </si>
  <si>
    <t>Weging:</t>
  </si>
  <si>
    <t>Gewogen:</t>
  </si>
  <si>
    <t>gewogen dienstjaren</t>
  </si>
  <si>
    <t>Uitkomst kantonrechtersformule: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</si>
</sst>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 #,##0_ ;_ &quot;€&quot;\ * \-#,##0_ ;_ &quot;€&quot;\ * &quot;-&quot;_ ;_ @_ "/>
    <numFmt numFmtId="164" formatCode="_-&quot;€&quot;\ * #,##0.00_-;_-&quot;€&quot;\ * #,##0.00\-;_-&quot;€&quot;\ * &quot;-&quot;??_-;_-@_-"/>
    <numFmt numFmtId="165" formatCode="&quot;€&quot;\ #,##0"/>
  </numFmts>
  <fonts count="8" x14ac:knownFonts="1">
    <font>
      <sz val="10"/>
      <color theme="1"/>
      <name val="Tahoma"/>
      <family val="2"/>
    </font>
    <font>
      <sz val="10"/>
      <color theme="1"/>
      <name val="Tahoma"/>
      <family val="2"/>
    </font>
    <font>
      <b/>
      <sz val="10"/>
      <color theme="1"/>
      <name val="Tahoma"/>
      <family val="2"/>
    </font>
    <font>
      <sz val="10"/>
      <name val="Arial"/>
    </font>
    <font>
      <sz val="10"/>
      <name val="Tahoma"/>
      <family val="2"/>
    </font>
    <font>
      <b/>
      <sz val="10"/>
      <name val="Tahoma"/>
      <family val="2"/>
    </font>
    <font>
      <sz val="10"/>
      <name val="Arial"/>
      <family val="2"/>
    </font>
    <font>
      <i/>
      <sz val="8"/>
      <name val="Tahoma"/>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s>
  <borders count="9">
    <border>
      <left/>
      <right/>
      <top/>
      <bottom/>
      <diagonal/>
    </border>
    <border>
      <left style="medium">
        <color rgb="FF003883"/>
      </left>
      <right/>
      <top style="medium">
        <color rgb="FF003883"/>
      </top>
      <bottom/>
      <diagonal/>
    </border>
    <border>
      <left/>
      <right/>
      <top style="medium">
        <color rgb="FF003883"/>
      </top>
      <bottom/>
      <diagonal/>
    </border>
    <border>
      <left/>
      <right style="medium">
        <color rgb="FF003883"/>
      </right>
      <top style="medium">
        <color rgb="FF003883"/>
      </top>
      <bottom/>
      <diagonal/>
    </border>
    <border>
      <left style="medium">
        <color rgb="FF003883"/>
      </left>
      <right/>
      <top/>
      <bottom/>
      <diagonal/>
    </border>
    <border>
      <left/>
      <right style="medium">
        <color rgb="FF003883"/>
      </right>
      <top/>
      <bottom/>
      <diagonal/>
    </border>
    <border>
      <left style="medium">
        <color rgb="FF003883"/>
      </left>
      <right/>
      <top/>
      <bottom style="medium">
        <color rgb="FF003883"/>
      </bottom>
      <diagonal/>
    </border>
    <border>
      <left/>
      <right/>
      <top/>
      <bottom style="medium">
        <color rgb="FF003883"/>
      </bottom>
      <diagonal/>
    </border>
    <border>
      <left/>
      <right style="medium">
        <color rgb="FF003883"/>
      </right>
      <top/>
      <bottom style="medium">
        <color rgb="FF003883"/>
      </bottom>
      <diagonal/>
    </border>
  </borders>
  <cellStyleXfs count="5">
    <xf numFmtId="0" fontId="0" fillId="0" borderId="0"/>
    <xf numFmtId="0" fontId="3" fillId="0" borderId="0"/>
    <xf numFmtId="164" fontId="6" fillId="0" borderId="0" applyFont="0" applyFill="0" applyBorder="0" applyAlignment="0" applyProtection="0"/>
    <xf numFmtId="0" fontId="1" fillId="0" borderId="0"/>
    <xf numFmtId="0" fontId="4" fillId="0" borderId="0"/>
  </cellStyleXfs>
  <cellXfs count="32">
    <xf numFmtId="0" fontId="0" fillId="0" borderId="0" xfId="0"/>
    <xf numFmtId="0" fontId="4" fillId="2" borderId="0" xfId="1" applyFont="1" applyFill="1" applyBorder="1" applyProtection="1"/>
    <xf numFmtId="0" fontId="4" fillId="2" borderId="1" xfId="1" applyFont="1" applyFill="1" applyBorder="1" applyProtection="1"/>
    <xf numFmtId="0" fontId="4" fillId="2" borderId="2" xfId="1" applyFont="1" applyFill="1" applyBorder="1" applyProtection="1"/>
    <xf numFmtId="0" fontId="4" fillId="2" borderId="3" xfId="1" applyFont="1" applyFill="1" applyBorder="1" applyProtection="1"/>
    <xf numFmtId="0" fontId="4" fillId="2" borderId="4" xfId="1" applyFont="1" applyFill="1" applyBorder="1" applyProtection="1"/>
    <xf numFmtId="0" fontId="4" fillId="2" borderId="5" xfId="1" applyFont="1" applyFill="1" applyBorder="1" applyProtection="1"/>
    <xf numFmtId="0" fontId="1" fillId="2" borderId="0" xfId="0" applyFont="1" applyFill="1"/>
    <xf numFmtId="0" fontId="5" fillId="2" borderId="0" xfId="1" applyFont="1" applyFill="1" applyBorder="1" applyProtection="1"/>
    <xf numFmtId="14" fontId="1" fillId="2" borderId="0" xfId="0" applyNumberFormat="1" applyFont="1" applyFill="1"/>
    <xf numFmtId="0" fontId="4" fillId="2" borderId="6" xfId="1" applyFont="1" applyFill="1" applyBorder="1" applyProtection="1"/>
    <xf numFmtId="0" fontId="4" fillId="2" borderId="8" xfId="1" applyFont="1" applyFill="1" applyBorder="1" applyProtection="1"/>
    <xf numFmtId="0" fontId="1" fillId="2" borderId="0" xfId="0" applyFont="1" applyFill="1" applyAlignment="1">
      <alignment horizontal="center"/>
    </xf>
    <xf numFmtId="0" fontId="4" fillId="2" borderId="7" xfId="1" applyFont="1" applyFill="1" applyBorder="1" applyAlignment="1" applyProtection="1">
      <alignment wrapText="1"/>
    </xf>
    <xf numFmtId="0" fontId="4" fillId="3" borderId="1" xfId="1" applyFont="1" applyFill="1" applyBorder="1" applyProtection="1"/>
    <xf numFmtId="0" fontId="4" fillId="3" borderId="2" xfId="1" applyFont="1" applyFill="1" applyBorder="1" applyProtection="1"/>
    <xf numFmtId="0" fontId="4" fillId="3" borderId="3" xfId="1" applyFont="1" applyFill="1" applyBorder="1" applyProtection="1"/>
    <xf numFmtId="0" fontId="4" fillId="3" borderId="4" xfId="1" applyFont="1" applyFill="1" applyBorder="1" applyProtection="1"/>
    <xf numFmtId="0" fontId="5" fillId="3" borderId="0" xfId="1" applyFont="1" applyFill="1" applyBorder="1" applyProtection="1"/>
    <xf numFmtId="0" fontId="5" fillId="3" borderId="0" xfId="1" applyFont="1" applyFill="1" applyBorder="1" applyAlignment="1" applyProtection="1">
      <alignment horizontal="center"/>
    </xf>
    <xf numFmtId="0" fontId="4" fillId="3" borderId="0" xfId="1" applyFont="1" applyFill="1" applyBorder="1" applyProtection="1"/>
    <xf numFmtId="0" fontId="4" fillId="3" borderId="5" xfId="1" applyFont="1" applyFill="1" applyBorder="1" applyProtection="1"/>
    <xf numFmtId="0" fontId="4" fillId="3" borderId="6" xfId="1" applyFont="1" applyFill="1" applyBorder="1" applyProtection="1"/>
    <xf numFmtId="0" fontId="4" fillId="3" borderId="7" xfId="1" applyFont="1" applyFill="1" applyBorder="1" applyProtection="1"/>
    <xf numFmtId="0" fontId="4" fillId="3" borderId="8" xfId="1" applyFont="1" applyFill="1" applyBorder="1" applyProtection="1"/>
    <xf numFmtId="0" fontId="1" fillId="2" borderId="0" xfId="0" applyFont="1" applyFill="1" applyAlignment="1">
      <alignment horizontal="right"/>
    </xf>
    <xf numFmtId="0" fontId="2" fillId="2" borderId="0" xfId="0" applyFont="1" applyFill="1"/>
    <xf numFmtId="42" fontId="1" fillId="4" borderId="0" xfId="0" applyNumberFormat="1" applyFont="1" applyFill="1" applyProtection="1">
      <protection locked="0"/>
    </xf>
    <xf numFmtId="14" fontId="1" fillId="4" borderId="0" xfId="0" applyNumberFormat="1" applyFont="1" applyFill="1" applyProtection="1">
      <protection locked="0"/>
    </xf>
    <xf numFmtId="0" fontId="7" fillId="2" borderId="0" xfId="1" applyFont="1" applyFill="1" applyBorder="1" applyAlignment="1" applyProtection="1">
      <alignment horizontal="justify" vertical="justify" wrapText="1"/>
    </xf>
    <xf numFmtId="165" fontId="5" fillId="3" borderId="0" xfId="1" applyNumberFormat="1" applyFont="1" applyFill="1" applyBorder="1" applyAlignment="1" applyProtection="1">
      <alignment horizontal="center"/>
    </xf>
    <xf numFmtId="0" fontId="4" fillId="2" borderId="0" xfId="1" applyFont="1" applyFill="1" applyBorder="1" applyAlignment="1" applyProtection="1">
      <alignment horizontal="center"/>
    </xf>
  </cellXfs>
  <cellStyles count="5">
    <cellStyle name="Euro" xfId="2"/>
    <cellStyle name="Standaard" xfId="0" builtinId="0"/>
    <cellStyle name="Standaard 2" xfId="1"/>
    <cellStyle name="Standaard 3" xfId="3"/>
    <cellStyle name="Standaard 4" xfId="4"/>
  </cellStyles>
  <dxfs count="0"/>
  <tableStyles count="0" defaultTableStyle="TableStyleMedium2" defaultPivotStyle="PivotStyleLight16"/>
  <colors>
    <mruColors>
      <color rgb="FF99CCFF"/>
      <color rgb="FF00388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9524</xdr:colOff>
      <xdr:row>1</xdr:row>
      <xdr:rowOff>9525</xdr:rowOff>
    </xdr:from>
    <xdr:to>
      <xdr:col>13</xdr:col>
      <xdr:colOff>85849</xdr:colOff>
      <xdr:row>8</xdr:row>
      <xdr:rowOff>85725</xdr:rowOff>
    </xdr:to>
    <xdr:pic>
      <xdr:nvPicPr>
        <xdr:cNvPr id="4" name="Afbeelding 3"/>
        <xdr:cNvPicPr>
          <a:picLocks noChangeAspect="1"/>
        </xdr:cNvPicPr>
      </xdr:nvPicPr>
      <xdr:blipFill rotWithShape="1">
        <a:blip xmlns:r="http://schemas.openxmlformats.org/officeDocument/2006/relationships" r:embed="rId1"/>
        <a:srcRect l="7310" t="19389" r="7548"/>
        <a:stretch/>
      </xdr:blipFill>
      <xdr:spPr>
        <a:xfrm>
          <a:off x="104774" y="104775"/>
          <a:ext cx="6820025" cy="1143000"/>
        </a:xfrm>
        <a:prstGeom prst="rect">
          <a:avLst/>
        </a:prstGeom>
      </xdr:spPr>
    </xdr:pic>
    <xdr:clientData/>
  </xdr:twoCellAnchor>
  <xdr:twoCellAnchor editAs="oneCell">
    <xdr:from>
      <xdr:col>1</xdr:col>
      <xdr:colOff>0</xdr:colOff>
      <xdr:row>25</xdr:row>
      <xdr:rowOff>85725</xdr:rowOff>
    </xdr:from>
    <xdr:to>
      <xdr:col>14</xdr:col>
      <xdr:colOff>0</xdr:colOff>
      <xdr:row>26</xdr:row>
      <xdr:rowOff>81003</xdr:rowOff>
    </xdr:to>
    <xdr:pic>
      <xdr:nvPicPr>
        <xdr:cNvPr id="24" name="Afbeelding 2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4019550"/>
          <a:ext cx="6838950" cy="1572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1\Arievl\LOCALS~1\Temp\Tijdelijke%20map%201%20voor%20VGS%20Begrotingsmodel%202006%20SBO.zip\Budget%20met%20beleidsruimte%20SBO%20vs%201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rievl\Local%20Settings\Temporary%20Internet%20Files\OLK254\VGS%20begrotingsmodel%202005%20v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03.%20Adivio\03.%20Advies%20algemeen\03.%20Producten%20en%20diensten%20Financieel\03.001%20Begrotingsmodellen\Regulier%20onderwijs\VGS%20Begrotingsmodel%20BAO%20v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do baten en lasten"/>
      <sheetName val="leerlinggegevens"/>
      <sheetName val="beschikbaar budget"/>
      <sheetName val="functiebouwwerk"/>
      <sheetName val="tabellen"/>
      <sheetName val="toelichting"/>
    </sheetNames>
    <sheetDataSet>
      <sheetData sheetId="0"/>
      <sheetData sheetId="1"/>
      <sheetData sheetId="2"/>
      <sheetData sheetId="3"/>
      <sheetData sheetId="4">
        <row r="24">
          <cell r="B24" t="str">
            <v>schooljaren</v>
          </cell>
        </row>
        <row r="25">
          <cell r="B25">
            <v>2003</v>
          </cell>
          <cell r="C25" t="str">
            <v>04/05</v>
          </cell>
        </row>
        <row r="26">
          <cell r="B26">
            <v>2004</v>
          </cell>
          <cell r="C26" t="str">
            <v>05/06</v>
          </cell>
        </row>
        <row r="27">
          <cell r="B27">
            <v>2005</v>
          </cell>
          <cell r="C27" t="str">
            <v>06/07</v>
          </cell>
        </row>
        <row r="28">
          <cell r="B28">
            <v>2006</v>
          </cell>
          <cell r="C28" t="str">
            <v>07/08</v>
          </cell>
        </row>
        <row r="29">
          <cell r="B29">
            <v>2007</v>
          </cell>
          <cell r="C29" t="str">
            <v>08/09</v>
          </cell>
        </row>
        <row r="30">
          <cell r="B30">
            <v>2008</v>
          </cell>
          <cell r="C30" t="str">
            <v>09/10</v>
          </cell>
        </row>
        <row r="31">
          <cell r="B31">
            <v>2009</v>
          </cell>
          <cell r="C31" t="str">
            <v>10/11</v>
          </cell>
        </row>
        <row r="32">
          <cell r="B32">
            <v>2010</v>
          </cell>
          <cell r="C32" t="str">
            <v>11/12</v>
          </cell>
        </row>
        <row r="33">
          <cell r="B33">
            <v>2011</v>
          </cell>
          <cell r="C33" t="str">
            <v>12/13</v>
          </cell>
        </row>
        <row r="34">
          <cell r="B34">
            <v>2012</v>
          </cell>
          <cell r="C34" t="str">
            <v>13/14</v>
          </cell>
        </row>
        <row r="35">
          <cell r="B35">
            <v>2013</v>
          </cell>
          <cell r="C35" t="str">
            <v>14/15</v>
          </cell>
        </row>
        <row r="36">
          <cell r="B36">
            <v>2014</v>
          </cell>
          <cell r="C36" t="str">
            <v>15/16</v>
          </cell>
        </row>
        <row r="37">
          <cell r="B37">
            <v>2015</v>
          </cell>
          <cell r="C37" t="str">
            <v>16/17</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OFDMENU"/>
      <sheetName val="pers"/>
      <sheetName val="perskn"/>
      <sheetName val="perskn1"/>
      <sheetName val="perskn2"/>
      <sheetName val="perskn3"/>
      <sheetName val="perskn4"/>
      <sheetName val="perskn5"/>
      <sheetName val="persbel"/>
      <sheetName val="mat"/>
      <sheetName val="begr"/>
      <sheetName val="herw"/>
      <sheetName val="invest"/>
      <sheetName val="activa"/>
      <sheetName val="res&amp;vz"/>
      <sheetName val="balans"/>
      <sheetName val="kengetal "/>
      <sheetName val="grafiek"/>
      <sheetName val="ta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OFDMENU"/>
      <sheetName val="lln"/>
      <sheetName val="dashboard"/>
      <sheetName val="persbez"/>
      <sheetName val="pers"/>
      <sheetName val="mat"/>
      <sheetName val="begr_sch"/>
      <sheetName val="begr_ver"/>
      <sheetName val="begr_con"/>
      <sheetName val="waard"/>
      <sheetName val="invest"/>
      <sheetName val="activa"/>
      <sheetName val="res&amp;vz"/>
      <sheetName val="liqbegr"/>
      <sheetName val="balans"/>
      <sheetName val="kengetal"/>
      <sheetName val="tab"/>
      <sheetName val="fa_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B3" t="str">
            <v>5 oktober 2010</v>
          </cell>
        </row>
        <row r="84">
          <cell r="K84">
            <v>0</v>
          </cell>
          <cell r="L84">
            <v>0</v>
          </cell>
        </row>
        <row r="85">
          <cell r="K85">
            <v>2</v>
          </cell>
          <cell r="L85">
            <v>375</v>
          </cell>
        </row>
        <row r="86">
          <cell r="K86">
            <v>3</v>
          </cell>
          <cell r="L86">
            <v>495</v>
          </cell>
        </row>
        <row r="87">
          <cell r="K87">
            <v>4</v>
          </cell>
          <cell r="L87">
            <v>650</v>
          </cell>
        </row>
        <row r="88">
          <cell r="K88">
            <v>5</v>
          </cell>
          <cell r="L88">
            <v>785</v>
          </cell>
        </row>
        <row r="89">
          <cell r="K89">
            <v>6</v>
          </cell>
          <cell r="L89">
            <v>875</v>
          </cell>
        </row>
        <row r="90">
          <cell r="K90">
            <v>7</v>
          </cell>
          <cell r="L90">
            <v>980</v>
          </cell>
        </row>
        <row r="91">
          <cell r="K91">
            <v>8</v>
          </cell>
          <cell r="L91">
            <v>1085</v>
          </cell>
        </row>
        <row r="92">
          <cell r="K92">
            <v>9</v>
          </cell>
          <cell r="L92">
            <v>1190</v>
          </cell>
        </row>
        <row r="93">
          <cell r="K93">
            <v>10</v>
          </cell>
          <cell r="L93">
            <v>1295</v>
          </cell>
        </row>
        <row r="94">
          <cell r="K94">
            <v>11</v>
          </cell>
          <cell r="L94">
            <v>1400</v>
          </cell>
        </row>
        <row r="95">
          <cell r="K95">
            <v>12</v>
          </cell>
          <cell r="L95">
            <v>1505</v>
          </cell>
        </row>
        <row r="96">
          <cell r="K96">
            <v>13</v>
          </cell>
          <cell r="L96">
            <v>1610</v>
          </cell>
        </row>
        <row r="97">
          <cell r="K97">
            <v>14</v>
          </cell>
          <cell r="L97">
            <v>1755</v>
          </cell>
        </row>
        <row r="98">
          <cell r="K98">
            <v>15</v>
          </cell>
          <cell r="L98">
            <v>1860</v>
          </cell>
        </row>
        <row r="99">
          <cell r="K99">
            <v>16</v>
          </cell>
          <cell r="L99">
            <v>1965</v>
          </cell>
        </row>
        <row r="100">
          <cell r="K100">
            <v>17</v>
          </cell>
          <cell r="L100">
            <v>2070</v>
          </cell>
        </row>
        <row r="101">
          <cell r="K101">
            <v>18</v>
          </cell>
          <cell r="L101">
            <v>2175</v>
          </cell>
        </row>
        <row r="102">
          <cell r="K102">
            <v>19</v>
          </cell>
          <cell r="L102">
            <v>2280</v>
          </cell>
        </row>
        <row r="103">
          <cell r="K103">
            <v>20</v>
          </cell>
          <cell r="L103">
            <v>2385</v>
          </cell>
        </row>
        <row r="104">
          <cell r="K104">
            <v>21</v>
          </cell>
          <cell r="L104">
            <v>2490</v>
          </cell>
        </row>
        <row r="105">
          <cell r="K105">
            <v>22</v>
          </cell>
          <cell r="L105">
            <v>2595</v>
          </cell>
        </row>
        <row r="106">
          <cell r="K106">
            <v>23</v>
          </cell>
          <cell r="L106">
            <v>2700</v>
          </cell>
        </row>
        <row r="107">
          <cell r="K107">
            <v>24</v>
          </cell>
          <cell r="L107">
            <v>2805</v>
          </cell>
        </row>
        <row r="108">
          <cell r="K108">
            <v>25</v>
          </cell>
          <cell r="L108">
            <v>2910</v>
          </cell>
        </row>
        <row r="109">
          <cell r="K109">
            <v>26</v>
          </cell>
          <cell r="L109">
            <v>3015</v>
          </cell>
        </row>
        <row r="110">
          <cell r="K110">
            <v>27</v>
          </cell>
          <cell r="L110">
            <v>3120</v>
          </cell>
        </row>
        <row r="111">
          <cell r="K111">
            <v>28</v>
          </cell>
          <cell r="L111">
            <v>3225</v>
          </cell>
        </row>
        <row r="112">
          <cell r="K112">
            <v>29</v>
          </cell>
          <cell r="L112">
            <v>3330</v>
          </cell>
        </row>
        <row r="113">
          <cell r="K113">
            <v>30</v>
          </cell>
          <cell r="L113">
            <v>3435</v>
          </cell>
        </row>
        <row r="114">
          <cell r="K114">
            <v>31</v>
          </cell>
          <cell r="L114">
            <v>3540</v>
          </cell>
        </row>
        <row r="115">
          <cell r="K115">
            <v>32</v>
          </cell>
          <cell r="L115">
            <v>3645</v>
          </cell>
        </row>
        <row r="116">
          <cell r="K116">
            <v>33</v>
          </cell>
          <cell r="L116">
            <v>3750</v>
          </cell>
        </row>
        <row r="117">
          <cell r="K117">
            <v>34</v>
          </cell>
          <cell r="L117">
            <v>3855</v>
          </cell>
        </row>
        <row r="118">
          <cell r="K118">
            <v>35</v>
          </cell>
          <cell r="L118">
            <v>3960</v>
          </cell>
        </row>
        <row r="128">
          <cell r="C128" t="str">
            <v>AA</v>
          </cell>
          <cell r="AE128">
            <v>11</v>
          </cell>
        </row>
        <row r="129">
          <cell r="C129" t="str">
            <v>AB</v>
          </cell>
          <cell r="AE129">
            <v>13</v>
          </cell>
        </row>
        <row r="130">
          <cell r="C130" t="str">
            <v>AC</v>
          </cell>
          <cell r="AE130">
            <v>18</v>
          </cell>
        </row>
        <row r="131">
          <cell r="C131" t="str">
            <v>AD</v>
          </cell>
          <cell r="AE131">
            <v>20</v>
          </cell>
        </row>
        <row r="132">
          <cell r="C132" t="str">
            <v>AE</v>
          </cell>
          <cell r="AE132">
            <v>19</v>
          </cell>
        </row>
        <row r="133">
          <cell r="C133" t="str">
            <v>DA</v>
          </cell>
          <cell r="AE133">
            <v>13</v>
          </cell>
        </row>
        <row r="134">
          <cell r="C134" t="str">
            <v>DB</v>
          </cell>
          <cell r="AE134">
            <v>15</v>
          </cell>
        </row>
        <row r="135">
          <cell r="C135" t="str">
            <v>DBuit</v>
          </cell>
          <cell r="AE135">
            <v>17</v>
          </cell>
        </row>
        <row r="136">
          <cell r="C136" t="str">
            <v>DC</v>
          </cell>
          <cell r="AE136">
            <v>16</v>
          </cell>
        </row>
        <row r="137">
          <cell r="C137" t="str">
            <v>DCuit</v>
          </cell>
          <cell r="AE137">
            <v>18</v>
          </cell>
        </row>
        <row r="138">
          <cell r="C138" t="str">
            <v>DD</v>
          </cell>
          <cell r="AE138">
            <v>18</v>
          </cell>
        </row>
        <row r="139">
          <cell r="C139" t="str">
            <v>DE</v>
          </cell>
          <cell r="AE139">
            <v>18</v>
          </cell>
        </row>
        <row r="140">
          <cell r="C140" t="str">
            <v>ID1</v>
          </cell>
          <cell r="AE140">
            <v>7</v>
          </cell>
        </row>
        <row r="141">
          <cell r="C141" t="str">
            <v>ID2</v>
          </cell>
          <cell r="AE141">
            <v>8</v>
          </cell>
        </row>
        <row r="142">
          <cell r="C142" t="str">
            <v>ID3</v>
          </cell>
          <cell r="AE142">
            <v>7</v>
          </cell>
        </row>
        <row r="143">
          <cell r="AE143">
            <v>18</v>
          </cell>
        </row>
        <row r="144">
          <cell r="AE144">
            <v>18</v>
          </cell>
        </row>
        <row r="145">
          <cell r="AE145">
            <v>18</v>
          </cell>
        </row>
        <row r="146">
          <cell r="AE146">
            <v>18</v>
          </cell>
        </row>
        <row r="147">
          <cell r="AE147">
            <v>18</v>
          </cell>
        </row>
        <row r="148">
          <cell r="AE148">
            <v>18</v>
          </cell>
        </row>
        <row r="149">
          <cell r="C149" t="str">
            <v>LA</v>
          </cell>
          <cell r="AE149">
            <v>15</v>
          </cell>
        </row>
        <row r="150">
          <cell r="C150" t="str">
            <v>LB</v>
          </cell>
          <cell r="AE150">
            <v>15</v>
          </cell>
        </row>
        <row r="151">
          <cell r="C151" t="str">
            <v>LC</v>
          </cell>
          <cell r="AE151">
            <v>15</v>
          </cell>
        </row>
        <row r="152">
          <cell r="C152" t="str">
            <v>LD</v>
          </cell>
          <cell r="AE152">
            <v>15</v>
          </cell>
        </row>
        <row r="153">
          <cell r="C153" t="str">
            <v>LE</v>
          </cell>
          <cell r="AE153">
            <v>15</v>
          </cell>
        </row>
        <row r="154">
          <cell r="C154" t="str">
            <v>LIOa</v>
          </cell>
          <cell r="AE154">
            <v>1</v>
          </cell>
        </row>
        <row r="155">
          <cell r="C155" t="str">
            <v>LIOb</v>
          </cell>
          <cell r="AE155">
            <v>1</v>
          </cell>
        </row>
        <row r="156">
          <cell r="C156" t="str">
            <v>Schoon-1</v>
          </cell>
          <cell r="AE156">
            <v>7</v>
          </cell>
        </row>
        <row r="157">
          <cell r="C157" t="str">
            <v>Schoon-2</v>
          </cell>
          <cell r="AE157">
            <v>8</v>
          </cell>
        </row>
        <row r="158">
          <cell r="C158" t="str">
            <v>Schoon-3</v>
          </cell>
          <cell r="AE158">
            <v>9</v>
          </cell>
        </row>
        <row r="159">
          <cell r="C159" t="str">
            <v>Schoon-4</v>
          </cell>
          <cell r="AE159">
            <v>11</v>
          </cell>
        </row>
        <row r="160">
          <cell r="C160">
            <v>1</v>
          </cell>
          <cell r="AE160">
            <v>7</v>
          </cell>
        </row>
        <row r="161">
          <cell r="C161">
            <v>2</v>
          </cell>
          <cell r="AE161">
            <v>8</v>
          </cell>
        </row>
        <row r="162">
          <cell r="C162">
            <v>3</v>
          </cell>
          <cell r="AE162">
            <v>9</v>
          </cell>
        </row>
        <row r="163">
          <cell r="C163">
            <v>4</v>
          </cell>
          <cell r="AE163">
            <v>11</v>
          </cell>
        </row>
        <row r="164">
          <cell r="C164">
            <v>5</v>
          </cell>
          <cell r="AE164">
            <v>12</v>
          </cell>
        </row>
        <row r="165">
          <cell r="C165">
            <v>6</v>
          </cell>
          <cell r="AE165">
            <v>11</v>
          </cell>
        </row>
        <row r="166">
          <cell r="C166">
            <v>7</v>
          </cell>
          <cell r="AE166">
            <v>12</v>
          </cell>
        </row>
        <row r="167">
          <cell r="C167">
            <v>8</v>
          </cell>
          <cell r="AE167">
            <v>13</v>
          </cell>
        </row>
        <row r="168">
          <cell r="C168">
            <v>9</v>
          </cell>
          <cell r="AE168">
            <v>10</v>
          </cell>
        </row>
        <row r="169">
          <cell r="C169">
            <v>10</v>
          </cell>
          <cell r="AE169">
            <v>13</v>
          </cell>
        </row>
        <row r="170">
          <cell r="C170">
            <v>11</v>
          </cell>
          <cell r="AE170">
            <v>18</v>
          </cell>
        </row>
        <row r="171">
          <cell r="C171">
            <v>12</v>
          </cell>
          <cell r="AE171">
            <v>16</v>
          </cell>
        </row>
        <row r="172">
          <cell r="C172">
            <v>13</v>
          </cell>
          <cell r="AE172">
            <v>13</v>
          </cell>
        </row>
        <row r="173">
          <cell r="C173">
            <v>14</v>
          </cell>
          <cell r="AE173">
            <v>11</v>
          </cell>
        </row>
      </sheetData>
      <sheetData sheetId="17"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pageSetUpPr autoPageBreaks="0"/>
  </sheetPr>
  <dimension ref="A1:WVV105"/>
  <sheetViews>
    <sheetView tabSelected="1" zoomScaleNormal="100" workbookViewId="0">
      <selection activeCell="F14" sqref="F14"/>
    </sheetView>
  </sheetViews>
  <sheetFormatPr defaultColWidth="0" defaultRowHeight="12.75" zeroHeight="1" x14ac:dyDescent="0.2"/>
  <cols>
    <col min="1" max="2" width="1.42578125" style="1" customWidth="1"/>
    <col min="3" max="4" width="9.140625" style="1" customWidth="1"/>
    <col min="5" max="5" width="8" style="1" customWidth="1"/>
    <col min="6" max="6" width="10.28515625" style="1" customWidth="1"/>
    <col min="7" max="12" width="9.140625" style="1" customWidth="1"/>
    <col min="13" max="13" width="8.28515625" style="1" customWidth="1"/>
    <col min="14" max="15" width="1.42578125" style="1" customWidth="1"/>
    <col min="16" max="251" width="9.140625" style="1" hidden="1"/>
    <col min="252" max="253" width="1.42578125" style="1" hidden="1"/>
    <col min="254" max="254" width="1.28515625" style="1" hidden="1"/>
    <col min="255" max="255" width="9.140625" style="1" hidden="1"/>
    <col min="256" max="256" width="4.28515625" style="1" hidden="1"/>
    <col min="257" max="258" width="9.140625" style="1" hidden="1"/>
    <col min="259" max="259" width="9.85546875" style="1" hidden="1"/>
    <col min="260" max="263" width="9.140625" style="1" hidden="1"/>
    <col min="264" max="266" width="1.42578125" style="1" hidden="1"/>
    <col min="267" max="267" width="9.140625" style="1" hidden="1"/>
    <col min="268" max="268" width="10.140625" style="1" hidden="1"/>
    <col min="269" max="269" width="1.42578125" style="1" hidden="1"/>
    <col min="270" max="270" width="1.28515625" style="1" hidden="1"/>
    <col min="271" max="507" width="9.140625" style="1" hidden="1"/>
    <col min="508" max="509" width="1.42578125" style="1" hidden="1"/>
    <col min="510" max="510" width="1.28515625" style="1" hidden="1"/>
    <col min="511" max="511" width="9.140625" style="1" hidden="1"/>
    <col min="512" max="512" width="4.28515625" style="1" hidden="1"/>
    <col min="513" max="514" width="9.140625" style="1" hidden="1"/>
    <col min="515" max="515" width="9.85546875" style="1" hidden="1"/>
    <col min="516" max="519" width="9.140625" style="1" hidden="1"/>
    <col min="520" max="522" width="1.42578125" style="1" hidden="1"/>
    <col min="523" max="523" width="9.140625" style="1" hidden="1"/>
    <col min="524" max="524" width="10.140625" style="1" hidden="1"/>
    <col min="525" max="525" width="1.42578125" style="1" hidden="1"/>
    <col min="526" max="526" width="1.28515625" style="1" hidden="1"/>
    <col min="527" max="763" width="9.140625" style="1" hidden="1"/>
    <col min="764" max="765" width="1.42578125" style="1" hidden="1"/>
    <col min="766" max="766" width="1.28515625" style="1" hidden="1"/>
    <col min="767" max="767" width="9.140625" style="1" hidden="1"/>
    <col min="768" max="768" width="4.28515625" style="1" hidden="1"/>
    <col min="769" max="770" width="9.140625" style="1" hidden="1"/>
    <col min="771" max="771" width="9.85546875" style="1" hidden="1"/>
    <col min="772" max="775" width="9.140625" style="1" hidden="1"/>
    <col min="776" max="778" width="1.42578125" style="1" hidden="1"/>
    <col min="779" max="779" width="9.140625" style="1" hidden="1"/>
    <col min="780" max="780" width="10.140625" style="1" hidden="1"/>
    <col min="781" max="781" width="1.42578125" style="1" hidden="1"/>
    <col min="782" max="782" width="1.28515625" style="1" hidden="1"/>
    <col min="783" max="1019" width="9.140625" style="1" hidden="1"/>
    <col min="1020" max="1021" width="1.42578125" style="1" hidden="1"/>
    <col min="1022" max="1022" width="1.28515625" style="1" hidden="1"/>
    <col min="1023" max="1023" width="9.140625" style="1" hidden="1"/>
    <col min="1024" max="1024" width="4.28515625" style="1" hidden="1"/>
    <col min="1025" max="1026" width="9.140625" style="1" hidden="1"/>
    <col min="1027" max="1027" width="9.85546875" style="1" hidden="1"/>
    <col min="1028" max="1031" width="9.140625" style="1" hidden="1"/>
    <col min="1032" max="1034" width="1.42578125" style="1" hidden="1"/>
    <col min="1035" max="1035" width="9.140625" style="1" hidden="1"/>
    <col min="1036" max="1036" width="10.140625" style="1" hidden="1"/>
    <col min="1037" max="1037" width="1.42578125" style="1" hidden="1"/>
    <col min="1038" max="1038" width="1.28515625" style="1" hidden="1"/>
    <col min="1039" max="1275" width="9.140625" style="1" hidden="1"/>
    <col min="1276" max="1277" width="1.42578125" style="1" hidden="1"/>
    <col min="1278" max="1278" width="1.28515625" style="1" hidden="1"/>
    <col min="1279" max="1279" width="9.140625" style="1" hidden="1"/>
    <col min="1280" max="1280" width="4.28515625" style="1" hidden="1"/>
    <col min="1281" max="1282" width="9.140625" style="1" hidden="1"/>
    <col min="1283" max="1283" width="9.85546875" style="1" hidden="1"/>
    <col min="1284" max="1287" width="9.140625" style="1" hidden="1"/>
    <col min="1288" max="1290" width="1.42578125" style="1" hidden="1"/>
    <col min="1291" max="1291" width="9.140625" style="1" hidden="1"/>
    <col min="1292" max="1292" width="10.140625" style="1" hidden="1"/>
    <col min="1293" max="1293" width="1.42578125" style="1" hidden="1"/>
    <col min="1294" max="1294" width="1.28515625" style="1" hidden="1"/>
    <col min="1295" max="1531" width="9.140625" style="1" hidden="1"/>
    <col min="1532" max="1533" width="1.42578125" style="1" hidden="1"/>
    <col min="1534" max="1534" width="1.28515625" style="1" hidden="1"/>
    <col min="1535" max="1535" width="9.140625" style="1" hidden="1"/>
    <col min="1536" max="1536" width="4.28515625" style="1" hidden="1"/>
    <col min="1537" max="1538" width="9.140625" style="1" hidden="1"/>
    <col min="1539" max="1539" width="9.85546875" style="1" hidden="1"/>
    <col min="1540" max="1543" width="9.140625" style="1" hidden="1"/>
    <col min="1544" max="1546" width="1.42578125" style="1" hidden="1"/>
    <col min="1547" max="1547" width="9.140625" style="1" hidden="1"/>
    <col min="1548" max="1548" width="10.140625" style="1" hidden="1"/>
    <col min="1549" max="1549" width="1.42578125" style="1" hidden="1"/>
    <col min="1550" max="1550" width="1.28515625" style="1" hidden="1"/>
    <col min="1551" max="1787" width="9.140625" style="1" hidden="1"/>
    <col min="1788" max="1789" width="1.42578125" style="1" hidden="1"/>
    <col min="1790" max="1790" width="1.28515625" style="1" hidden="1"/>
    <col min="1791" max="1791" width="9.140625" style="1" hidden="1"/>
    <col min="1792" max="1792" width="4.28515625" style="1" hidden="1"/>
    <col min="1793" max="1794" width="9.140625" style="1" hidden="1"/>
    <col min="1795" max="1795" width="9.85546875" style="1" hidden="1"/>
    <col min="1796" max="1799" width="9.140625" style="1" hidden="1"/>
    <col min="1800" max="1802" width="1.42578125" style="1" hidden="1"/>
    <col min="1803" max="1803" width="9.140625" style="1" hidden="1"/>
    <col min="1804" max="1804" width="10.140625" style="1" hidden="1"/>
    <col min="1805" max="1805" width="1.42578125" style="1" hidden="1"/>
    <col min="1806" max="1806" width="1.28515625" style="1" hidden="1"/>
    <col min="1807" max="2043" width="9.140625" style="1" hidden="1"/>
    <col min="2044" max="2045" width="1.42578125" style="1" hidden="1"/>
    <col min="2046" max="2046" width="1.28515625" style="1" hidden="1"/>
    <col min="2047" max="2047" width="9.140625" style="1" hidden="1"/>
    <col min="2048" max="2048" width="4.28515625" style="1" hidden="1"/>
    <col min="2049" max="2050" width="9.140625" style="1" hidden="1"/>
    <col min="2051" max="2051" width="9.85546875" style="1" hidden="1"/>
    <col min="2052" max="2055" width="9.140625" style="1" hidden="1"/>
    <col min="2056" max="2058" width="1.42578125" style="1" hidden="1"/>
    <col min="2059" max="2059" width="9.140625" style="1" hidden="1"/>
    <col min="2060" max="2060" width="10.140625" style="1" hidden="1"/>
    <col min="2061" max="2061" width="1.42578125" style="1" hidden="1"/>
    <col min="2062" max="2062" width="1.28515625" style="1" hidden="1"/>
    <col min="2063" max="2299" width="9.140625" style="1" hidden="1"/>
    <col min="2300" max="2301" width="1.42578125" style="1" hidden="1"/>
    <col min="2302" max="2302" width="1.28515625" style="1" hidden="1"/>
    <col min="2303" max="2303" width="9.140625" style="1" hidden="1"/>
    <col min="2304" max="2304" width="4.28515625" style="1" hidden="1"/>
    <col min="2305" max="2306" width="9.140625" style="1" hidden="1"/>
    <col min="2307" max="2307" width="9.85546875" style="1" hidden="1"/>
    <col min="2308" max="2311" width="9.140625" style="1" hidden="1"/>
    <col min="2312" max="2314" width="1.42578125" style="1" hidden="1"/>
    <col min="2315" max="2315" width="9.140625" style="1" hidden="1"/>
    <col min="2316" max="2316" width="10.140625" style="1" hidden="1"/>
    <col min="2317" max="2317" width="1.42578125" style="1" hidden="1"/>
    <col min="2318" max="2318" width="1.28515625" style="1" hidden="1"/>
    <col min="2319" max="2555" width="9.140625" style="1" hidden="1"/>
    <col min="2556" max="2557" width="1.42578125" style="1" hidden="1"/>
    <col min="2558" max="2558" width="1.28515625" style="1" hidden="1"/>
    <col min="2559" max="2559" width="9.140625" style="1" hidden="1"/>
    <col min="2560" max="2560" width="4.28515625" style="1" hidden="1"/>
    <col min="2561" max="2562" width="9.140625" style="1" hidden="1"/>
    <col min="2563" max="2563" width="9.85546875" style="1" hidden="1"/>
    <col min="2564" max="2567" width="9.140625" style="1" hidden="1"/>
    <col min="2568" max="2570" width="1.42578125" style="1" hidden="1"/>
    <col min="2571" max="2571" width="9.140625" style="1" hidden="1"/>
    <col min="2572" max="2572" width="10.140625" style="1" hidden="1"/>
    <col min="2573" max="2573" width="1.42578125" style="1" hidden="1"/>
    <col min="2574" max="2574" width="1.28515625" style="1" hidden="1"/>
    <col min="2575" max="2811" width="9.140625" style="1" hidden="1"/>
    <col min="2812" max="2813" width="1.42578125" style="1" hidden="1"/>
    <col min="2814" max="2814" width="1.28515625" style="1" hidden="1"/>
    <col min="2815" max="2815" width="9.140625" style="1" hidden="1"/>
    <col min="2816" max="2816" width="4.28515625" style="1" hidden="1"/>
    <col min="2817" max="2818" width="9.140625" style="1" hidden="1"/>
    <col min="2819" max="2819" width="9.85546875" style="1" hidden="1"/>
    <col min="2820" max="2823" width="9.140625" style="1" hidden="1"/>
    <col min="2824" max="2826" width="1.42578125" style="1" hidden="1"/>
    <col min="2827" max="2827" width="9.140625" style="1" hidden="1"/>
    <col min="2828" max="2828" width="10.140625" style="1" hidden="1"/>
    <col min="2829" max="2829" width="1.42578125" style="1" hidden="1"/>
    <col min="2830" max="2830" width="1.28515625" style="1" hidden="1"/>
    <col min="2831" max="3067" width="9.140625" style="1" hidden="1"/>
    <col min="3068" max="3069" width="1.42578125" style="1" hidden="1"/>
    <col min="3070" max="3070" width="1.28515625" style="1" hidden="1"/>
    <col min="3071" max="3071" width="9.140625" style="1" hidden="1"/>
    <col min="3072" max="3072" width="4.28515625" style="1" hidden="1"/>
    <col min="3073" max="3074" width="9.140625" style="1" hidden="1"/>
    <col min="3075" max="3075" width="9.85546875" style="1" hidden="1"/>
    <col min="3076" max="3079" width="9.140625" style="1" hidden="1"/>
    <col min="3080" max="3082" width="1.42578125" style="1" hidden="1"/>
    <col min="3083" max="3083" width="9.140625" style="1" hidden="1"/>
    <col min="3084" max="3084" width="10.140625" style="1" hidden="1"/>
    <col min="3085" max="3085" width="1.42578125" style="1" hidden="1"/>
    <col min="3086" max="3086" width="1.28515625" style="1" hidden="1"/>
    <col min="3087" max="3323" width="9.140625" style="1" hidden="1"/>
    <col min="3324" max="3325" width="1.42578125" style="1" hidden="1"/>
    <col min="3326" max="3326" width="1.28515625" style="1" hidden="1"/>
    <col min="3327" max="3327" width="9.140625" style="1" hidden="1"/>
    <col min="3328" max="3328" width="4.28515625" style="1" hidden="1"/>
    <col min="3329" max="3330" width="9.140625" style="1" hidden="1"/>
    <col min="3331" max="3331" width="9.85546875" style="1" hidden="1"/>
    <col min="3332" max="3335" width="9.140625" style="1" hidden="1"/>
    <col min="3336" max="3338" width="1.42578125" style="1" hidden="1"/>
    <col min="3339" max="3339" width="9.140625" style="1" hidden="1"/>
    <col min="3340" max="3340" width="10.140625" style="1" hidden="1"/>
    <col min="3341" max="3341" width="1.42578125" style="1" hidden="1"/>
    <col min="3342" max="3342" width="1.28515625" style="1" hidden="1"/>
    <col min="3343" max="3579" width="9.140625" style="1" hidden="1"/>
    <col min="3580" max="3581" width="1.42578125" style="1" hidden="1"/>
    <col min="3582" max="3582" width="1.28515625" style="1" hidden="1"/>
    <col min="3583" max="3583" width="9.140625" style="1" hidden="1"/>
    <col min="3584" max="3584" width="4.28515625" style="1" hidden="1"/>
    <col min="3585" max="3586" width="9.140625" style="1" hidden="1"/>
    <col min="3587" max="3587" width="9.85546875" style="1" hidden="1"/>
    <col min="3588" max="3591" width="9.140625" style="1" hidden="1"/>
    <col min="3592" max="3594" width="1.42578125" style="1" hidden="1"/>
    <col min="3595" max="3595" width="9.140625" style="1" hidden="1"/>
    <col min="3596" max="3596" width="10.140625" style="1" hidden="1"/>
    <col min="3597" max="3597" width="1.42578125" style="1" hidden="1"/>
    <col min="3598" max="3598" width="1.28515625" style="1" hidden="1"/>
    <col min="3599" max="3835" width="9.140625" style="1" hidden="1"/>
    <col min="3836" max="3837" width="1.42578125" style="1" hidden="1"/>
    <col min="3838" max="3838" width="1.28515625" style="1" hidden="1"/>
    <col min="3839" max="3839" width="9.140625" style="1" hidden="1"/>
    <col min="3840" max="3840" width="4.28515625" style="1" hidden="1"/>
    <col min="3841" max="3842" width="9.140625" style="1" hidden="1"/>
    <col min="3843" max="3843" width="9.85546875" style="1" hidden="1"/>
    <col min="3844" max="3847" width="9.140625" style="1" hidden="1"/>
    <col min="3848" max="3850" width="1.42578125" style="1" hidden="1"/>
    <col min="3851" max="3851" width="9.140625" style="1" hidden="1"/>
    <col min="3852" max="3852" width="10.140625" style="1" hidden="1"/>
    <col min="3853" max="3853" width="1.42578125" style="1" hidden="1"/>
    <col min="3854" max="3854" width="1.28515625" style="1" hidden="1"/>
    <col min="3855" max="4091" width="9.140625" style="1" hidden="1"/>
    <col min="4092" max="4093" width="1.42578125" style="1" hidden="1"/>
    <col min="4094" max="4094" width="1.28515625" style="1" hidden="1"/>
    <col min="4095" max="4095" width="9.140625" style="1" hidden="1"/>
    <col min="4096" max="4096" width="4.28515625" style="1" hidden="1"/>
    <col min="4097" max="4098" width="9.140625" style="1" hidden="1"/>
    <col min="4099" max="4099" width="9.85546875" style="1" hidden="1"/>
    <col min="4100" max="4103" width="9.140625" style="1" hidden="1"/>
    <col min="4104" max="4106" width="1.42578125" style="1" hidden="1"/>
    <col min="4107" max="4107" width="9.140625" style="1" hidden="1"/>
    <col min="4108" max="4108" width="10.140625" style="1" hidden="1"/>
    <col min="4109" max="4109" width="1.42578125" style="1" hidden="1"/>
    <col min="4110" max="4110" width="1.28515625" style="1" hidden="1"/>
    <col min="4111" max="4347" width="9.140625" style="1" hidden="1"/>
    <col min="4348" max="4349" width="1.42578125" style="1" hidden="1"/>
    <col min="4350" max="4350" width="1.28515625" style="1" hidden="1"/>
    <col min="4351" max="4351" width="9.140625" style="1" hidden="1"/>
    <col min="4352" max="4352" width="4.28515625" style="1" hidden="1"/>
    <col min="4353" max="4354" width="9.140625" style="1" hidden="1"/>
    <col min="4355" max="4355" width="9.85546875" style="1" hidden="1"/>
    <col min="4356" max="4359" width="9.140625" style="1" hidden="1"/>
    <col min="4360" max="4362" width="1.42578125" style="1" hidden="1"/>
    <col min="4363" max="4363" width="9.140625" style="1" hidden="1"/>
    <col min="4364" max="4364" width="10.140625" style="1" hidden="1"/>
    <col min="4365" max="4365" width="1.42578125" style="1" hidden="1"/>
    <col min="4366" max="4366" width="1.28515625" style="1" hidden="1"/>
    <col min="4367" max="4603" width="9.140625" style="1" hidden="1"/>
    <col min="4604" max="4605" width="1.42578125" style="1" hidden="1"/>
    <col min="4606" max="4606" width="1.28515625" style="1" hidden="1"/>
    <col min="4607" max="4607" width="9.140625" style="1" hidden="1"/>
    <col min="4608" max="4608" width="4.28515625" style="1" hidden="1"/>
    <col min="4609" max="4610" width="9.140625" style="1" hidden="1"/>
    <col min="4611" max="4611" width="9.85546875" style="1" hidden="1"/>
    <col min="4612" max="4615" width="9.140625" style="1" hidden="1"/>
    <col min="4616" max="4618" width="1.42578125" style="1" hidden="1"/>
    <col min="4619" max="4619" width="9.140625" style="1" hidden="1"/>
    <col min="4620" max="4620" width="10.140625" style="1" hidden="1"/>
    <col min="4621" max="4621" width="1.42578125" style="1" hidden="1"/>
    <col min="4622" max="4622" width="1.28515625" style="1" hidden="1"/>
    <col min="4623" max="4859" width="9.140625" style="1" hidden="1"/>
    <col min="4860" max="4861" width="1.42578125" style="1" hidden="1"/>
    <col min="4862" max="4862" width="1.28515625" style="1" hidden="1"/>
    <col min="4863" max="4863" width="9.140625" style="1" hidden="1"/>
    <col min="4864" max="4864" width="4.28515625" style="1" hidden="1"/>
    <col min="4865" max="4866" width="9.140625" style="1" hidden="1"/>
    <col min="4867" max="4867" width="9.85546875" style="1" hidden="1"/>
    <col min="4868" max="4871" width="9.140625" style="1" hidden="1"/>
    <col min="4872" max="4874" width="1.42578125" style="1" hidden="1"/>
    <col min="4875" max="4875" width="9.140625" style="1" hidden="1"/>
    <col min="4876" max="4876" width="10.140625" style="1" hidden="1"/>
    <col min="4877" max="4877" width="1.42578125" style="1" hidden="1"/>
    <col min="4878" max="4878" width="1.28515625" style="1" hidden="1"/>
    <col min="4879" max="5115" width="9.140625" style="1" hidden="1"/>
    <col min="5116" max="5117" width="1.42578125" style="1" hidden="1"/>
    <col min="5118" max="5118" width="1.28515625" style="1" hidden="1"/>
    <col min="5119" max="5119" width="9.140625" style="1" hidden="1"/>
    <col min="5120" max="5120" width="4.28515625" style="1" hidden="1"/>
    <col min="5121" max="5122" width="9.140625" style="1" hidden="1"/>
    <col min="5123" max="5123" width="9.85546875" style="1" hidden="1"/>
    <col min="5124" max="5127" width="9.140625" style="1" hidden="1"/>
    <col min="5128" max="5130" width="1.42578125" style="1" hidden="1"/>
    <col min="5131" max="5131" width="9.140625" style="1" hidden="1"/>
    <col min="5132" max="5132" width="10.140625" style="1" hidden="1"/>
    <col min="5133" max="5133" width="1.42578125" style="1" hidden="1"/>
    <col min="5134" max="5134" width="1.28515625" style="1" hidden="1"/>
    <col min="5135" max="5371" width="9.140625" style="1" hidden="1"/>
    <col min="5372" max="5373" width="1.42578125" style="1" hidden="1"/>
    <col min="5374" max="5374" width="1.28515625" style="1" hidden="1"/>
    <col min="5375" max="5375" width="9.140625" style="1" hidden="1"/>
    <col min="5376" max="5376" width="4.28515625" style="1" hidden="1"/>
    <col min="5377" max="5378" width="9.140625" style="1" hidden="1"/>
    <col min="5379" max="5379" width="9.85546875" style="1" hidden="1"/>
    <col min="5380" max="5383" width="9.140625" style="1" hidden="1"/>
    <col min="5384" max="5386" width="1.42578125" style="1" hidden="1"/>
    <col min="5387" max="5387" width="9.140625" style="1" hidden="1"/>
    <col min="5388" max="5388" width="10.140625" style="1" hidden="1"/>
    <col min="5389" max="5389" width="1.42578125" style="1" hidden="1"/>
    <col min="5390" max="5390" width="1.28515625" style="1" hidden="1"/>
    <col min="5391" max="5627" width="9.140625" style="1" hidden="1"/>
    <col min="5628" max="5629" width="1.42578125" style="1" hidden="1"/>
    <col min="5630" max="5630" width="1.28515625" style="1" hidden="1"/>
    <col min="5631" max="5631" width="9.140625" style="1" hidden="1"/>
    <col min="5632" max="5632" width="4.28515625" style="1" hidden="1"/>
    <col min="5633" max="5634" width="9.140625" style="1" hidden="1"/>
    <col min="5635" max="5635" width="9.85546875" style="1" hidden="1"/>
    <col min="5636" max="5639" width="9.140625" style="1" hidden="1"/>
    <col min="5640" max="5642" width="1.42578125" style="1" hidden="1"/>
    <col min="5643" max="5643" width="9.140625" style="1" hidden="1"/>
    <col min="5644" max="5644" width="10.140625" style="1" hidden="1"/>
    <col min="5645" max="5645" width="1.42578125" style="1" hidden="1"/>
    <col min="5646" max="5646" width="1.28515625" style="1" hidden="1"/>
    <col min="5647" max="5883" width="9.140625" style="1" hidden="1"/>
    <col min="5884" max="5885" width="1.42578125" style="1" hidden="1"/>
    <col min="5886" max="5886" width="1.28515625" style="1" hidden="1"/>
    <col min="5887" max="5887" width="9.140625" style="1" hidden="1"/>
    <col min="5888" max="5888" width="4.28515625" style="1" hidden="1"/>
    <col min="5889" max="5890" width="9.140625" style="1" hidden="1"/>
    <col min="5891" max="5891" width="9.85546875" style="1" hidden="1"/>
    <col min="5892" max="5895" width="9.140625" style="1" hidden="1"/>
    <col min="5896" max="5898" width="1.42578125" style="1" hidden="1"/>
    <col min="5899" max="5899" width="9.140625" style="1" hidden="1"/>
    <col min="5900" max="5900" width="10.140625" style="1" hidden="1"/>
    <col min="5901" max="5901" width="1.42578125" style="1" hidden="1"/>
    <col min="5902" max="5902" width="1.28515625" style="1" hidden="1"/>
    <col min="5903" max="6139" width="9.140625" style="1" hidden="1"/>
    <col min="6140" max="6141" width="1.42578125" style="1" hidden="1"/>
    <col min="6142" max="6142" width="1.28515625" style="1" hidden="1"/>
    <col min="6143" max="6143" width="9.140625" style="1" hidden="1"/>
    <col min="6144" max="6144" width="4.28515625" style="1" hidden="1"/>
    <col min="6145" max="6146" width="9.140625" style="1" hidden="1"/>
    <col min="6147" max="6147" width="9.85546875" style="1" hidden="1"/>
    <col min="6148" max="6151" width="9.140625" style="1" hidden="1"/>
    <col min="6152" max="6154" width="1.42578125" style="1" hidden="1"/>
    <col min="6155" max="6155" width="9.140625" style="1" hidden="1"/>
    <col min="6156" max="6156" width="10.140625" style="1" hidden="1"/>
    <col min="6157" max="6157" width="1.42578125" style="1" hidden="1"/>
    <col min="6158" max="6158" width="1.28515625" style="1" hidden="1"/>
    <col min="6159" max="6395" width="9.140625" style="1" hidden="1"/>
    <col min="6396" max="6397" width="1.42578125" style="1" hidden="1"/>
    <col min="6398" max="6398" width="1.28515625" style="1" hidden="1"/>
    <col min="6399" max="6399" width="9.140625" style="1" hidden="1"/>
    <col min="6400" max="6400" width="4.28515625" style="1" hidden="1"/>
    <col min="6401" max="6402" width="9.140625" style="1" hidden="1"/>
    <col min="6403" max="6403" width="9.85546875" style="1" hidden="1"/>
    <col min="6404" max="6407" width="9.140625" style="1" hidden="1"/>
    <col min="6408" max="6410" width="1.42578125" style="1" hidden="1"/>
    <col min="6411" max="6411" width="9.140625" style="1" hidden="1"/>
    <col min="6412" max="6412" width="10.140625" style="1" hidden="1"/>
    <col min="6413" max="6413" width="1.42578125" style="1" hidden="1"/>
    <col min="6414" max="6414" width="1.28515625" style="1" hidden="1"/>
    <col min="6415" max="6651" width="9.140625" style="1" hidden="1"/>
    <col min="6652" max="6653" width="1.42578125" style="1" hidden="1"/>
    <col min="6654" max="6654" width="1.28515625" style="1" hidden="1"/>
    <col min="6655" max="6655" width="9.140625" style="1" hidden="1"/>
    <col min="6656" max="6656" width="4.28515625" style="1" hidden="1"/>
    <col min="6657" max="6658" width="9.140625" style="1" hidden="1"/>
    <col min="6659" max="6659" width="9.85546875" style="1" hidden="1"/>
    <col min="6660" max="6663" width="9.140625" style="1" hidden="1"/>
    <col min="6664" max="6666" width="1.42578125" style="1" hidden="1"/>
    <col min="6667" max="6667" width="9.140625" style="1" hidden="1"/>
    <col min="6668" max="6668" width="10.140625" style="1" hidden="1"/>
    <col min="6669" max="6669" width="1.42578125" style="1" hidden="1"/>
    <col min="6670" max="6670" width="1.28515625" style="1" hidden="1"/>
    <col min="6671" max="6907" width="9.140625" style="1" hidden="1"/>
    <col min="6908" max="6909" width="1.42578125" style="1" hidden="1"/>
    <col min="6910" max="6910" width="1.28515625" style="1" hidden="1"/>
    <col min="6911" max="6911" width="9.140625" style="1" hidden="1"/>
    <col min="6912" max="6912" width="4.28515625" style="1" hidden="1"/>
    <col min="6913" max="6914" width="9.140625" style="1" hidden="1"/>
    <col min="6915" max="6915" width="9.85546875" style="1" hidden="1"/>
    <col min="6916" max="6919" width="9.140625" style="1" hidden="1"/>
    <col min="6920" max="6922" width="1.42578125" style="1" hidden="1"/>
    <col min="6923" max="6923" width="9.140625" style="1" hidden="1"/>
    <col min="6924" max="6924" width="10.140625" style="1" hidden="1"/>
    <col min="6925" max="6925" width="1.42578125" style="1" hidden="1"/>
    <col min="6926" max="6926" width="1.28515625" style="1" hidden="1"/>
    <col min="6927" max="7163" width="9.140625" style="1" hidden="1"/>
    <col min="7164" max="7165" width="1.42578125" style="1" hidden="1"/>
    <col min="7166" max="7166" width="1.28515625" style="1" hidden="1"/>
    <col min="7167" max="7167" width="9.140625" style="1" hidden="1"/>
    <col min="7168" max="7168" width="4.28515625" style="1" hidden="1"/>
    <col min="7169" max="7170" width="9.140625" style="1" hidden="1"/>
    <col min="7171" max="7171" width="9.85546875" style="1" hidden="1"/>
    <col min="7172" max="7175" width="9.140625" style="1" hidden="1"/>
    <col min="7176" max="7178" width="1.42578125" style="1" hidden="1"/>
    <col min="7179" max="7179" width="9.140625" style="1" hidden="1"/>
    <col min="7180" max="7180" width="10.140625" style="1" hidden="1"/>
    <col min="7181" max="7181" width="1.42578125" style="1" hidden="1"/>
    <col min="7182" max="7182" width="1.28515625" style="1" hidden="1"/>
    <col min="7183" max="7419" width="9.140625" style="1" hidden="1"/>
    <col min="7420" max="7421" width="1.42578125" style="1" hidden="1"/>
    <col min="7422" max="7422" width="1.28515625" style="1" hidden="1"/>
    <col min="7423" max="7423" width="9.140625" style="1" hidden="1"/>
    <col min="7424" max="7424" width="4.28515625" style="1" hidden="1"/>
    <col min="7425" max="7426" width="9.140625" style="1" hidden="1"/>
    <col min="7427" max="7427" width="9.85546875" style="1" hidden="1"/>
    <col min="7428" max="7431" width="9.140625" style="1" hidden="1"/>
    <col min="7432" max="7434" width="1.42578125" style="1" hidden="1"/>
    <col min="7435" max="7435" width="9.140625" style="1" hidden="1"/>
    <col min="7436" max="7436" width="10.140625" style="1" hidden="1"/>
    <col min="7437" max="7437" width="1.42578125" style="1" hidden="1"/>
    <col min="7438" max="7438" width="1.28515625" style="1" hidden="1"/>
    <col min="7439" max="7675" width="9.140625" style="1" hidden="1"/>
    <col min="7676" max="7677" width="1.42578125" style="1" hidden="1"/>
    <col min="7678" max="7678" width="1.28515625" style="1" hidden="1"/>
    <col min="7679" max="7679" width="9.140625" style="1" hidden="1"/>
    <col min="7680" max="7680" width="4.28515625" style="1" hidden="1"/>
    <col min="7681" max="7682" width="9.140625" style="1" hidden="1"/>
    <col min="7683" max="7683" width="9.85546875" style="1" hidden="1"/>
    <col min="7684" max="7687" width="9.140625" style="1" hidden="1"/>
    <col min="7688" max="7690" width="1.42578125" style="1" hidden="1"/>
    <col min="7691" max="7691" width="9.140625" style="1" hidden="1"/>
    <col min="7692" max="7692" width="10.140625" style="1" hidden="1"/>
    <col min="7693" max="7693" width="1.42578125" style="1" hidden="1"/>
    <col min="7694" max="7694" width="1.28515625" style="1" hidden="1"/>
    <col min="7695" max="7931" width="9.140625" style="1" hidden="1"/>
    <col min="7932" max="7933" width="1.42578125" style="1" hidden="1"/>
    <col min="7934" max="7934" width="1.28515625" style="1" hidden="1"/>
    <col min="7935" max="7935" width="9.140625" style="1" hidden="1"/>
    <col min="7936" max="7936" width="4.28515625" style="1" hidden="1"/>
    <col min="7937" max="7938" width="9.140625" style="1" hidden="1"/>
    <col min="7939" max="7939" width="9.85546875" style="1" hidden="1"/>
    <col min="7940" max="7943" width="9.140625" style="1" hidden="1"/>
    <col min="7944" max="7946" width="1.42578125" style="1" hidden="1"/>
    <col min="7947" max="7947" width="9.140625" style="1" hidden="1"/>
    <col min="7948" max="7948" width="10.140625" style="1" hidden="1"/>
    <col min="7949" max="7949" width="1.42578125" style="1" hidden="1"/>
    <col min="7950" max="7950" width="1.28515625" style="1" hidden="1"/>
    <col min="7951" max="8187" width="9.140625" style="1" hidden="1"/>
    <col min="8188" max="8189" width="1.42578125" style="1" hidden="1"/>
    <col min="8190" max="8190" width="1.28515625" style="1" hidden="1"/>
    <col min="8191" max="8191" width="9.140625" style="1" hidden="1"/>
    <col min="8192" max="8192" width="4.28515625" style="1" hidden="1"/>
    <col min="8193" max="8194" width="9.140625" style="1" hidden="1"/>
    <col min="8195" max="8195" width="9.85546875" style="1" hidden="1"/>
    <col min="8196" max="8199" width="9.140625" style="1" hidden="1"/>
    <col min="8200" max="8202" width="1.42578125" style="1" hidden="1"/>
    <col min="8203" max="8203" width="9.140625" style="1" hidden="1"/>
    <col min="8204" max="8204" width="10.140625" style="1" hidden="1"/>
    <col min="8205" max="8205" width="1.42578125" style="1" hidden="1"/>
    <col min="8206" max="8206" width="1.28515625" style="1" hidden="1"/>
    <col min="8207" max="8443" width="9.140625" style="1" hidden="1"/>
    <col min="8444" max="8445" width="1.42578125" style="1" hidden="1"/>
    <col min="8446" max="8446" width="1.28515625" style="1" hidden="1"/>
    <col min="8447" max="8447" width="9.140625" style="1" hidden="1"/>
    <col min="8448" max="8448" width="4.28515625" style="1" hidden="1"/>
    <col min="8449" max="8450" width="9.140625" style="1" hidden="1"/>
    <col min="8451" max="8451" width="9.85546875" style="1" hidden="1"/>
    <col min="8452" max="8455" width="9.140625" style="1" hidden="1"/>
    <col min="8456" max="8458" width="1.42578125" style="1" hidden="1"/>
    <col min="8459" max="8459" width="9.140625" style="1" hidden="1"/>
    <col min="8460" max="8460" width="10.140625" style="1" hidden="1"/>
    <col min="8461" max="8461" width="1.42578125" style="1" hidden="1"/>
    <col min="8462" max="8462" width="1.28515625" style="1" hidden="1"/>
    <col min="8463" max="8699" width="9.140625" style="1" hidden="1"/>
    <col min="8700" max="8701" width="1.42578125" style="1" hidden="1"/>
    <col min="8702" max="8702" width="1.28515625" style="1" hidden="1"/>
    <col min="8703" max="8703" width="9.140625" style="1" hidden="1"/>
    <col min="8704" max="8704" width="4.28515625" style="1" hidden="1"/>
    <col min="8705" max="8706" width="9.140625" style="1" hidden="1"/>
    <col min="8707" max="8707" width="9.85546875" style="1" hidden="1"/>
    <col min="8708" max="8711" width="9.140625" style="1" hidden="1"/>
    <col min="8712" max="8714" width="1.42578125" style="1" hidden="1"/>
    <col min="8715" max="8715" width="9.140625" style="1" hidden="1"/>
    <col min="8716" max="8716" width="10.140625" style="1" hidden="1"/>
    <col min="8717" max="8717" width="1.42578125" style="1" hidden="1"/>
    <col min="8718" max="8718" width="1.28515625" style="1" hidden="1"/>
    <col min="8719" max="8955" width="9.140625" style="1" hidden="1"/>
    <col min="8956" max="8957" width="1.42578125" style="1" hidden="1"/>
    <col min="8958" max="8958" width="1.28515625" style="1" hidden="1"/>
    <col min="8959" max="8959" width="9.140625" style="1" hidden="1"/>
    <col min="8960" max="8960" width="4.28515625" style="1" hidden="1"/>
    <col min="8961" max="8962" width="9.140625" style="1" hidden="1"/>
    <col min="8963" max="8963" width="9.85546875" style="1" hidden="1"/>
    <col min="8964" max="8967" width="9.140625" style="1" hidden="1"/>
    <col min="8968" max="8970" width="1.42578125" style="1" hidden="1"/>
    <col min="8971" max="8971" width="9.140625" style="1" hidden="1"/>
    <col min="8972" max="8972" width="10.140625" style="1" hidden="1"/>
    <col min="8973" max="8973" width="1.42578125" style="1" hidden="1"/>
    <col min="8974" max="8974" width="1.28515625" style="1" hidden="1"/>
    <col min="8975" max="9211" width="9.140625" style="1" hidden="1"/>
    <col min="9212" max="9213" width="1.42578125" style="1" hidden="1"/>
    <col min="9214" max="9214" width="1.28515625" style="1" hidden="1"/>
    <col min="9215" max="9215" width="9.140625" style="1" hidden="1"/>
    <col min="9216" max="9216" width="4.28515625" style="1" hidden="1"/>
    <col min="9217" max="9218" width="9.140625" style="1" hidden="1"/>
    <col min="9219" max="9219" width="9.85546875" style="1" hidden="1"/>
    <col min="9220" max="9223" width="9.140625" style="1" hidden="1"/>
    <col min="9224" max="9226" width="1.42578125" style="1" hidden="1"/>
    <col min="9227" max="9227" width="9.140625" style="1" hidden="1"/>
    <col min="9228" max="9228" width="10.140625" style="1" hidden="1"/>
    <col min="9229" max="9229" width="1.42578125" style="1" hidden="1"/>
    <col min="9230" max="9230" width="1.28515625" style="1" hidden="1"/>
    <col min="9231" max="9467" width="9.140625" style="1" hidden="1"/>
    <col min="9468" max="9469" width="1.42578125" style="1" hidden="1"/>
    <col min="9470" max="9470" width="1.28515625" style="1" hidden="1"/>
    <col min="9471" max="9471" width="9.140625" style="1" hidden="1"/>
    <col min="9472" max="9472" width="4.28515625" style="1" hidden="1"/>
    <col min="9473" max="9474" width="9.140625" style="1" hidden="1"/>
    <col min="9475" max="9475" width="9.85546875" style="1" hidden="1"/>
    <col min="9476" max="9479" width="9.140625" style="1" hidden="1"/>
    <col min="9480" max="9482" width="1.42578125" style="1" hidden="1"/>
    <col min="9483" max="9483" width="9.140625" style="1" hidden="1"/>
    <col min="9484" max="9484" width="10.140625" style="1" hidden="1"/>
    <col min="9485" max="9485" width="1.42578125" style="1" hidden="1"/>
    <col min="9486" max="9486" width="1.28515625" style="1" hidden="1"/>
    <col min="9487" max="9723" width="9.140625" style="1" hidden="1"/>
    <col min="9724" max="9725" width="1.42578125" style="1" hidden="1"/>
    <col min="9726" max="9726" width="1.28515625" style="1" hidden="1"/>
    <col min="9727" max="9727" width="9.140625" style="1" hidden="1"/>
    <col min="9728" max="9728" width="4.28515625" style="1" hidden="1"/>
    <col min="9729" max="9730" width="9.140625" style="1" hidden="1"/>
    <col min="9731" max="9731" width="9.85546875" style="1" hidden="1"/>
    <col min="9732" max="9735" width="9.140625" style="1" hidden="1"/>
    <col min="9736" max="9738" width="1.42578125" style="1" hidden="1"/>
    <col min="9739" max="9739" width="9.140625" style="1" hidden="1"/>
    <col min="9740" max="9740" width="10.140625" style="1" hidden="1"/>
    <col min="9741" max="9741" width="1.42578125" style="1" hidden="1"/>
    <col min="9742" max="9742" width="1.28515625" style="1" hidden="1"/>
    <col min="9743" max="9979" width="9.140625" style="1" hidden="1"/>
    <col min="9980" max="9981" width="1.42578125" style="1" hidden="1"/>
    <col min="9982" max="9982" width="1.28515625" style="1" hidden="1"/>
    <col min="9983" max="9983" width="9.140625" style="1" hidden="1"/>
    <col min="9984" max="9984" width="4.28515625" style="1" hidden="1"/>
    <col min="9985" max="9986" width="9.140625" style="1" hidden="1"/>
    <col min="9987" max="9987" width="9.85546875" style="1" hidden="1"/>
    <col min="9988" max="9991" width="9.140625" style="1" hidden="1"/>
    <col min="9992" max="9994" width="1.42578125" style="1" hidden="1"/>
    <col min="9995" max="9995" width="9.140625" style="1" hidden="1"/>
    <col min="9996" max="9996" width="10.140625" style="1" hidden="1"/>
    <col min="9997" max="9997" width="1.42578125" style="1" hidden="1"/>
    <col min="9998" max="9998" width="1.28515625" style="1" hidden="1"/>
    <col min="9999" max="10235" width="9.140625" style="1" hidden="1"/>
    <col min="10236" max="10237" width="1.42578125" style="1" hidden="1"/>
    <col min="10238" max="10238" width="1.28515625" style="1" hidden="1"/>
    <col min="10239" max="10239" width="9.140625" style="1" hidden="1"/>
    <col min="10240" max="10240" width="4.28515625" style="1" hidden="1"/>
    <col min="10241" max="10242" width="9.140625" style="1" hidden="1"/>
    <col min="10243" max="10243" width="9.85546875" style="1" hidden="1"/>
    <col min="10244" max="10247" width="9.140625" style="1" hidden="1"/>
    <col min="10248" max="10250" width="1.42578125" style="1" hidden="1"/>
    <col min="10251" max="10251" width="9.140625" style="1" hidden="1"/>
    <col min="10252" max="10252" width="10.140625" style="1" hidden="1"/>
    <col min="10253" max="10253" width="1.42578125" style="1" hidden="1"/>
    <col min="10254" max="10254" width="1.28515625" style="1" hidden="1"/>
    <col min="10255" max="10491" width="9.140625" style="1" hidden="1"/>
    <col min="10492" max="10493" width="1.42578125" style="1" hidden="1"/>
    <col min="10494" max="10494" width="1.28515625" style="1" hidden="1"/>
    <col min="10495" max="10495" width="9.140625" style="1" hidden="1"/>
    <col min="10496" max="10496" width="4.28515625" style="1" hidden="1"/>
    <col min="10497" max="10498" width="9.140625" style="1" hidden="1"/>
    <col min="10499" max="10499" width="9.85546875" style="1" hidden="1"/>
    <col min="10500" max="10503" width="9.140625" style="1" hidden="1"/>
    <col min="10504" max="10506" width="1.42578125" style="1" hidden="1"/>
    <col min="10507" max="10507" width="9.140625" style="1" hidden="1"/>
    <col min="10508" max="10508" width="10.140625" style="1" hidden="1"/>
    <col min="10509" max="10509" width="1.42578125" style="1" hidden="1"/>
    <col min="10510" max="10510" width="1.28515625" style="1" hidden="1"/>
    <col min="10511" max="10747" width="9.140625" style="1" hidden="1"/>
    <col min="10748" max="10749" width="1.42578125" style="1" hidden="1"/>
    <col min="10750" max="10750" width="1.28515625" style="1" hidden="1"/>
    <col min="10751" max="10751" width="9.140625" style="1" hidden="1"/>
    <col min="10752" max="10752" width="4.28515625" style="1" hidden="1"/>
    <col min="10753" max="10754" width="9.140625" style="1" hidden="1"/>
    <col min="10755" max="10755" width="9.85546875" style="1" hidden="1"/>
    <col min="10756" max="10759" width="9.140625" style="1" hidden="1"/>
    <col min="10760" max="10762" width="1.42578125" style="1" hidden="1"/>
    <col min="10763" max="10763" width="9.140625" style="1" hidden="1"/>
    <col min="10764" max="10764" width="10.140625" style="1" hidden="1"/>
    <col min="10765" max="10765" width="1.42578125" style="1" hidden="1"/>
    <col min="10766" max="10766" width="1.28515625" style="1" hidden="1"/>
    <col min="10767" max="11003" width="9.140625" style="1" hidden="1"/>
    <col min="11004" max="11005" width="1.42578125" style="1" hidden="1"/>
    <col min="11006" max="11006" width="1.28515625" style="1" hidden="1"/>
    <col min="11007" max="11007" width="9.140625" style="1" hidden="1"/>
    <col min="11008" max="11008" width="4.28515625" style="1" hidden="1"/>
    <col min="11009" max="11010" width="9.140625" style="1" hidden="1"/>
    <col min="11011" max="11011" width="9.85546875" style="1" hidden="1"/>
    <col min="11012" max="11015" width="9.140625" style="1" hidden="1"/>
    <col min="11016" max="11018" width="1.42578125" style="1" hidden="1"/>
    <col min="11019" max="11019" width="9.140625" style="1" hidden="1"/>
    <col min="11020" max="11020" width="10.140625" style="1" hidden="1"/>
    <col min="11021" max="11021" width="1.42578125" style="1" hidden="1"/>
    <col min="11022" max="11022" width="1.28515625" style="1" hidden="1"/>
    <col min="11023" max="11259" width="9.140625" style="1" hidden="1"/>
    <col min="11260" max="11261" width="1.42578125" style="1" hidden="1"/>
    <col min="11262" max="11262" width="1.28515625" style="1" hidden="1"/>
    <col min="11263" max="11263" width="9.140625" style="1" hidden="1"/>
    <col min="11264" max="11264" width="4.28515625" style="1" hidden="1"/>
    <col min="11265" max="11266" width="9.140625" style="1" hidden="1"/>
    <col min="11267" max="11267" width="9.85546875" style="1" hidden="1"/>
    <col min="11268" max="11271" width="9.140625" style="1" hidden="1"/>
    <col min="11272" max="11274" width="1.42578125" style="1" hidden="1"/>
    <col min="11275" max="11275" width="9.140625" style="1" hidden="1"/>
    <col min="11276" max="11276" width="10.140625" style="1" hidden="1"/>
    <col min="11277" max="11277" width="1.42578125" style="1" hidden="1"/>
    <col min="11278" max="11278" width="1.28515625" style="1" hidden="1"/>
    <col min="11279" max="11515" width="9.140625" style="1" hidden="1"/>
    <col min="11516" max="11517" width="1.42578125" style="1" hidden="1"/>
    <col min="11518" max="11518" width="1.28515625" style="1" hidden="1"/>
    <col min="11519" max="11519" width="9.140625" style="1" hidden="1"/>
    <col min="11520" max="11520" width="4.28515625" style="1" hidden="1"/>
    <col min="11521" max="11522" width="9.140625" style="1" hidden="1"/>
    <col min="11523" max="11523" width="9.85546875" style="1" hidden="1"/>
    <col min="11524" max="11527" width="9.140625" style="1" hidden="1"/>
    <col min="11528" max="11530" width="1.42578125" style="1" hidden="1"/>
    <col min="11531" max="11531" width="9.140625" style="1" hidden="1"/>
    <col min="11532" max="11532" width="10.140625" style="1" hidden="1"/>
    <col min="11533" max="11533" width="1.42578125" style="1" hidden="1"/>
    <col min="11534" max="11534" width="1.28515625" style="1" hidden="1"/>
    <col min="11535" max="11771" width="9.140625" style="1" hidden="1"/>
    <col min="11772" max="11773" width="1.42578125" style="1" hidden="1"/>
    <col min="11774" max="11774" width="1.28515625" style="1" hidden="1"/>
    <col min="11775" max="11775" width="9.140625" style="1" hidden="1"/>
    <col min="11776" max="11776" width="4.28515625" style="1" hidden="1"/>
    <col min="11777" max="11778" width="9.140625" style="1" hidden="1"/>
    <col min="11779" max="11779" width="9.85546875" style="1" hidden="1"/>
    <col min="11780" max="11783" width="9.140625" style="1" hidden="1"/>
    <col min="11784" max="11786" width="1.42578125" style="1" hidden="1"/>
    <col min="11787" max="11787" width="9.140625" style="1" hidden="1"/>
    <col min="11788" max="11788" width="10.140625" style="1" hidden="1"/>
    <col min="11789" max="11789" width="1.42578125" style="1" hidden="1"/>
    <col min="11790" max="11790" width="1.28515625" style="1" hidden="1"/>
    <col min="11791" max="12027" width="9.140625" style="1" hidden="1"/>
    <col min="12028" max="12029" width="1.42578125" style="1" hidden="1"/>
    <col min="12030" max="12030" width="1.28515625" style="1" hidden="1"/>
    <col min="12031" max="12031" width="9.140625" style="1" hidden="1"/>
    <col min="12032" max="12032" width="4.28515625" style="1" hidden="1"/>
    <col min="12033" max="12034" width="9.140625" style="1" hidden="1"/>
    <col min="12035" max="12035" width="9.85546875" style="1" hidden="1"/>
    <col min="12036" max="12039" width="9.140625" style="1" hidden="1"/>
    <col min="12040" max="12042" width="1.42578125" style="1" hidden="1"/>
    <col min="12043" max="12043" width="9.140625" style="1" hidden="1"/>
    <col min="12044" max="12044" width="10.140625" style="1" hidden="1"/>
    <col min="12045" max="12045" width="1.42578125" style="1" hidden="1"/>
    <col min="12046" max="12046" width="1.28515625" style="1" hidden="1"/>
    <col min="12047" max="12283" width="9.140625" style="1" hidden="1"/>
    <col min="12284" max="12285" width="1.42578125" style="1" hidden="1"/>
    <col min="12286" max="12286" width="1.28515625" style="1" hidden="1"/>
    <col min="12287" max="12287" width="9.140625" style="1" hidden="1"/>
    <col min="12288" max="12288" width="4.28515625" style="1" hidden="1"/>
    <col min="12289" max="12290" width="9.140625" style="1" hidden="1"/>
    <col min="12291" max="12291" width="9.85546875" style="1" hidden="1"/>
    <col min="12292" max="12295" width="9.140625" style="1" hidden="1"/>
    <col min="12296" max="12298" width="1.42578125" style="1" hidden="1"/>
    <col min="12299" max="12299" width="9.140625" style="1" hidden="1"/>
    <col min="12300" max="12300" width="10.140625" style="1" hidden="1"/>
    <col min="12301" max="12301" width="1.42578125" style="1" hidden="1"/>
    <col min="12302" max="12302" width="1.28515625" style="1" hidden="1"/>
    <col min="12303" max="12539" width="9.140625" style="1" hidden="1"/>
    <col min="12540" max="12541" width="1.42578125" style="1" hidden="1"/>
    <col min="12542" max="12542" width="1.28515625" style="1" hidden="1"/>
    <col min="12543" max="12543" width="9.140625" style="1" hidden="1"/>
    <col min="12544" max="12544" width="4.28515625" style="1" hidden="1"/>
    <col min="12545" max="12546" width="9.140625" style="1" hidden="1"/>
    <col min="12547" max="12547" width="9.85546875" style="1" hidden="1"/>
    <col min="12548" max="12551" width="9.140625" style="1" hidden="1"/>
    <col min="12552" max="12554" width="1.42578125" style="1" hidden="1"/>
    <col min="12555" max="12555" width="9.140625" style="1" hidden="1"/>
    <col min="12556" max="12556" width="10.140625" style="1" hidden="1"/>
    <col min="12557" max="12557" width="1.42578125" style="1" hidden="1"/>
    <col min="12558" max="12558" width="1.28515625" style="1" hidden="1"/>
    <col min="12559" max="12795" width="9.140625" style="1" hidden="1"/>
    <col min="12796" max="12797" width="1.42578125" style="1" hidden="1"/>
    <col min="12798" max="12798" width="1.28515625" style="1" hidden="1"/>
    <col min="12799" max="12799" width="9.140625" style="1" hidden="1"/>
    <col min="12800" max="12800" width="4.28515625" style="1" hidden="1"/>
    <col min="12801" max="12802" width="9.140625" style="1" hidden="1"/>
    <col min="12803" max="12803" width="9.85546875" style="1" hidden="1"/>
    <col min="12804" max="12807" width="9.140625" style="1" hidden="1"/>
    <col min="12808" max="12810" width="1.42578125" style="1" hidden="1"/>
    <col min="12811" max="12811" width="9.140625" style="1" hidden="1"/>
    <col min="12812" max="12812" width="10.140625" style="1" hidden="1"/>
    <col min="12813" max="12813" width="1.42578125" style="1" hidden="1"/>
    <col min="12814" max="12814" width="1.28515625" style="1" hidden="1"/>
    <col min="12815" max="13051" width="9.140625" style="1" hidden="1"/>
    <col min="13052" max="13053" width="1.42578125" style="1" hidden="1"/>
    <col min="13054" max="13054" width="1.28515625" style="1" hidden="1"/>
    <col min="13055" max="13055" width="9.140625" style="1" hidden="1"/>
    <col min="13056" max="13056" width="4.28515625" style="1" hidden="1"/>
    <col min="13057" max="13058" width="9.140625" style="1" hidden="1"/>
    <col min="13059" max="13059" width="9.85546875" style="1" hidden="1"/>
    <col min="13060" max="13063" width="9.140625" style="1" hidden="1"/>
    <col min="13064" max="13066" width="1.42578125" style="1" hidden="1"/>
    <col min="13067" max="13067" width="9.140625" style="1" hidden="1"/>
    <col min="13068" max="13068" width="10.140625" style="1" hidden="1"/>
    <col min="13069" max="13069" width="1.42578125" style="1" hidden="1"/>
    <col min="13070" max="13070" width="1.28515625" style="1" hidden="1"/>
    <col min="13071" max="13307" width="9.140625" style="1" hidden="1"/>
    <col min="13308" max="13309" width="1.42578125" style="1" hidden="1"/>
    <col min="13310" max="13310" width="1.28515625" style="1" hidden="1"/>
    <col min="13311" max="13311" width="9.140625" style="1" hidden="1"/>
    <col min="13312" max="13312" width="4.28515625" style="1" hidden="1"/>
    <col min="13313" max="13314" width="9.140625" style="1" hidden="1"/>
    <col min="13315" max="13315" width="9.85546875" style="1" hidden="1"/>
    <col min="13316" max="13319" width="9.140625" style="1" hidden="1"/>
    <col min="13320" max="13322" width="1.42578125" style="1" hidden="1"/>
    <col min="13323" max="13323" width="9.140625" style="1" hidden="1"/>
    <col min="13324" max="13324" width="10.140625" style="1" hidden="1"/>
    <col min="13325" max="13325" width="1.42578125" style="1" hidden="1"/>
    <col min="13326" max="13326" width="1.28515625" style="1" hidden="1"/>
    <col min="13327" max="13563" width="9.140625" style="1" hidden="1"/>
    <col min="13564" max="13565" width="1.42578125" style="1" hidden="1"/>
    <col min="13566" max="13566" width="1.28515625" style="1" hidden="1"/>
    <col min="13567" max="13567" width="9.140625" style="1" hidden="1"/>
    <col min="13568" max="13568" width="4.28515625" style="1" hidden="1"/>
    <col min="13569" max="13570" width="9.140625" style="1" hidden="1"/>
    <col min="13571" max="13571" width="9.85546875" style="1" hidden="1"/>
    <col min="13572" max="13575" width="9.140625" style="1" hidden="1"/>
    <col min="13576" max="13578" width="1.42578125" style="1" hidden="1"/>
    <col min="13579" max="13579" width="9.140625" style="1" hidden="1"/>
    <col min="13580" max="13580" width="10.140625" style="1" hidden="1"/>
    <col min="13581" max="13581" width="1.42578125" style="1" hidden="1"/>
    <col min="13582" max="13582" width="1.28515625" style="1" hidden="1"/>
    <col min="13583" max="13819" width="9.140625" style="1" hidden="1"/>
    <col min="13820" max="13821" width="1.42578125" style="1" hidden="1"/>
    <col min="13822" max="13822" width="1.28515625" style="1" hidden="1"/>
    <col min="13823" max="13823" width="9.140625" style="1" hidden="1"/>
    <col min="13824" max="13824" width="4.28515625" style="1" hidden="1"/>
    <col min="13825" max="13826" width="9.140625" style="1" hidden="1"/>
    <col min="13827" max="13827" width="9.85546875" style="1" hidden="1"/>
    <col min="13828" max="13831" width="9.140625" style="1" hidden="1"/>
    <col min="13832" max="13834" width="1.42578125" style="1" hidden="1"/>
    <col min="13835" max="13835" width="9.140625" style="1" hidden="1"/>
    <col min="13836" max="13836" width="10.140625" style="1" hidden="1"/>
    <col min="13837" max="13837" width="1.42578125" style="1" hidden="1"/>
    <col min="13838" max="13838" width="1.28515625" style="1" hidden="1"/>
    <col min="13839" max="14075" width="9.140625" style="1" hidden="1"/>
    <col min="14076" max="14077" width="1.42578125" style="1" hidden="1"/>
    <col min="14078" max="14078" width="1.28515625" style="1" hidden="1"/>
    <col min="14079" max="14079" width="9.140625" style="1" hidden="1"/>
    <col min="14080" max="14080" width="4.28515625" style="1" hidden="1"/>
    <col min="14081" max="14082" width="9.140625" style="1" hidden="1"/>
    <col min="14083" max="14083" width="9.85546875" style="1" hidden="1"/>
    <col min="14084" max="14087" width="9.140625" style="1" hidden="1"/>
    <col min="14088" max="14090" width="1.42578125" style="1" hidden="1"/>
    <col min="14091" max="14091" width="9.140625" style="1" hidden="1"/>
    <col min="14092" max="14092" width="10.140625" style="1" hidden="1"/>
    <col min="14093" max="14093" width="1.42578125" style="1" hidden="1"/>
    <col min="14094" max="14094" width="1.28515625" style="1" hidden="1"/>
    <col min="14095" max="14331" width="9.140625" style="1" hidden="1"/>
    <col min="14332" max="14333" width="1.42578125" style="1" hidden="1"/>
    <col min="14334" max="14334" width="1.28515625" style="1" hidden="1"/>
    <col min="14335" max="14335" width="9.140625" style="1" hidden="1"/>
    <col min="14336" max="14336" width="4.28515625" style="1" hidden="1"/>
    <col min="14337" max="14338" width="9.140625" style="1" hidden="1"/>
    <col min="14339" max="14339" width="9.85546875" style="1" hidden="1"/>
    <col min="14340" max="14343" width="9.140625" style="1" hidden="1"/>
    <col min="14344" max="14346" width="1.42578125" style="1" hidden="1"/>
    <col min="14347" max="14347" width="9.140625" style="1" hidden="1"/>
    <col min="14348" max="14348" width="10.140625" style="1" hidden="1"/>
    <col min="14349" max="14349" width="1.42578125" style="1" hidden="1"/>
    <col min="14350" max="14350" width="1.28515625" style="1" hidden="1"/>
    <col min="14351" max="14587" width="9.140625" style="1" hidden="1"/>
    <col min="14588" max="14589" width="1.42578125" style="1" hidden="1"/>
    <col min="14590" max="14590" width="1.28515625" style="1" hidden="1"/>
    <col min="14591" max="14591" width="9.140625" style="1" hidden="1"/>
    <col min="14592" max="14592" width="4.28515625" style="1" hidden="1"/>
    <col min="14593" max="14594" width="9.140625" style="1" hidden="1"/>
    <col min="14595" max="14595" width="9.85546875" style="1" hidden="1"/>
    <col min="14596" max="14599" width="9.140625" style="1" hidden="1"/>
    <col min="14600" max="14602" width="1.42578125" style="1" hidden="1"/>
    <col min="14603" max="14603" width="9.140625" style="1" hidden="1"/>
    <col min="14604" max="14604" width="10.140625" style="1" hidden="1"/>
    <col min="14605" max="14605" width="1.42578125" style="1" hidden="1"/>
    <col min="14606" max="14606" width="1.28515625" style="1" hidden="1"/>
    <col min="14607" max="14843" width="9.140625" style="1" hidden="1"/>
    <col min="14844" max="14845" width="1.42578125" style="1" hidden="1"/>
    <col min="14846" max="14846" width="1.28515625" style="1" hidden="1"/>
    <col min="14847" max="14847" width="9.140625" style="1" hidden="1"/>
    <col min="14848" max="14848" width="4.28515625" style="1" hidden="1"/>
    <col min="14849" max="14850" width="9.140625" style="1" hidden="1"/>
    <col min="14851" max="14851" width="9.85546875" style="1" hidden="1"/>
    <col min="14852" max="14855" width="9.140625" style="1" hidden="1"/>
    <col min="14856" max="14858" width="1.42578125" style="1" hidden="1"/>
    <col min="14859" max="14859" width="9.140625" style="1" hidden="1"/>
    <col min="14860" max="14860" width="10.140625" style="1" hidden="1"/>
    <col min="14861" max="14861" width="1.42578125" style="1" hidden="1"/>
    <col min="14862" max="14862" width="1.28515625" style="1" hidden="1"/>
    <col min="14863" max="15099" width="9.140625" style="1" hidden="1"/>
    <col min="15100" max="15101" width="1.42578125" style="1" hidden="1"/>
    <col min="15102" max="15102" width="1.28515625" style="1" hidden="1"/>
    <col min="15103" max="15103" width="9.140625" style="1" hidden="1"/>
    <col min="15104" max="15104" width="4.28515625" style="1" hidden="1"/>
    <col min="15105" max="15106" width="9.140625" style="1" hidden="1"/>
    <col min="15107" max="15107" width="9.85546875" style="1" hidden="1"/>
    <col min="15108" max="15111" width="9.140625" style="1" hidden="1"/>
    <col min="15112" max="15114" width="1.42578125" style="1" hidden="1"/>
    <col min="15115" max="15115" width="9.140625" style="1" hidden="1"/>
    <col min="15116" max="15116" width="10.140625" style="1" hidden="1"/>
    <col min="15117" max="15117" width="1.42578125" style="1" hidden="1"/>
    <col min="15118" max="15118" width="1.28515625" style="1" hidden="1"/>
    <col min="15119" max="15355" width="9.140625" style="1" hidden="1"/>
    <col min="15356" max="15357" width="1.42578125" style="1" hidden="1"/>
    <col min="15358" max="15358" width="1.28515625" style="1" hidden="1"/>
    <col min="15359" max="15359" width="9.140625" style="1" hidden="1"/>
    <col min="15360" max="15360" width="4.28515625" style="1" hidden="1"/>
    <col min="15361" max="15362" width="9.140625" style="1" hidden="1"/>
    <col min="15363" max="15363" width="9.85546875" style="1" hidden="1"/>
    <col min="15364" max="15367" width="9.140625" style="1" hidden="1"/>
    <col min="15368" max="15370" width="1.42578125" style="1" hidden="1"/>
    <col min="15371" max="15371" width="9.140625" style="1" hidden="1"/>
    <col min="15372" max="15372" width="10.140625" style="1" hidden="1"/>
    <col min="15373" max="15373" width="1.42578125" style="1" hidden="1"/>
    <col min="15374" max="15374" width="1.28515625" style="1" hidden="1"/>
    <col min="15375" max="15611" width="9.140625" style="1" hidden="1"/>
    <col min="15612" max="15613" width="1.42578125" style="1" hidden="1"/>
    <col min="15614" max="15614" width="1.28515625" style="1" hidden="1"/>
    <col min="15615" max="15615" width="9.140625" style="1" hidden="1"/>
    <col min="15616" max="15616" width="4.28515625" style="1" hidden="1"/>
    <col min="15617" max="15618" width="9.140625" style="1" hidden="1"/>
    <col min="15619" max="15619" width="9.85546875" style="1" hidden="1"/>
    <col min="15620" max="15623" width="9.140625" style="1" hidden="1"/>
    <col min="15624" max="15626" width="1.42578125" style="1" hidden="1"/>
    <col min="15627" max="15627" width="9.140625" style="1" hidden="1"/>
    <col min="15628" max="15628" width="10.140625" style="1" hidden="1"/>
    <col min="15629" max="15629" width="1.42578125" style="1" hidden="1"/>
    <col min="15630" max="15630" width="1.28515625" style="1" hidden="1"/>
    <col min="15631" max="15867" width="9.140625" style="1" hidden="1"/>
    <col min="15868" max="15869" width="1.42578125" style="1" hidden="1"/>
    <col min="15870" max="15870" width="1.28515625" style="1" hidden="1"/>
    <col min="15871" max="15871" width="9.140625" style="1" hidden="1"/>
    <col min="15872" max="15872" width="4.28515625" style="1" hidden="1"/>
    <col min="15873" max="15874" width="9.140625" style="1" hidden="1"/>
    <col min="15875" max="15875" width="9.85546875" style="1" hidden="1"/>
    <col min="15876" max="15879" width="9.140625" style="1" hidden="1"/>
    <col min="15880" max="15882" width="1.42578125" style="1" hidden="1"/>
    <col min="15883" max="15883" width="9.140625" style="1" hidden="1"/>
    <col min="15884" max="15884" width="10.140625" style="1" hidden="1"/>
    <col min="15885" max="15885" width="1.42578125" style="1" hidden="1"/>
    <col min="15886" max="15886" width="1.28515625" style="1" hidden="1"/>
    <col min="15887" max="16123" width="9.140625" style="1" hidden="1"/>
    <col min="16124" max="16125" width="1.42578125" style="1" hidden="1"/>
    <col min="16126" max="16126" width="1.28515625" style="1" hidden="1"/>
    <col min="16127" max="16127" width="9.140625" style="1" hidden="1"/>
    <col min="16128" max="16128" width="4.28515625" style="1" hidden="1"/>
    <col min="16129" max="16130" width="9.140625" style="1" hidden="1"/>
    <col min="16131" max="16131" width="9.85546875" style="1" hidden="1"/>
    <col min="16132" max="16135" width="9.140625" style="1" hidden="1"/>
    <col min="16136" max="16138" width="1.42578125" style="1" hidden="1"/>
    <col min="16139" max="16139" width="9.140625" style="1" hidden="1"/>
    <col min="16140" max="16140" width="10.140625" style="1" hidden="1"/>
    <col min="16141" max="16141" width="1.42578125" style="1" hidden="1"/>
    <col min="16142" max="16142" width="1.28515625" style="1" hidden="1"/>
    <col min="16143" max="16384" width="9.140625" style="1" hidden="1"/>
  </cols>
  <sheetData>
    <row r="1" spans="2:21" ht="7.5" customHeight="1" thickBot="1" x14ac:dyDescent="0.25"/>
    <row r="2" spans="2:21" ht="7.5" customHeight="1" x14ac:dyDescent="0.2">
      <c r="B2" s="2"/>
      <c r="C2" s="3"/>
      <c r="D2" s="3"/>
      <c r="E2" s="3"/>
      <c r="F2" s="3"/>
      <c r="G2" s="3"/>
      <c r="H2" s="3"/>
      <c r="I2" s="3"/>
      <c r="J2" s="3"/>
      <c r="K2" s="3"/>
      <c r="L2" s="3"/>
      <c r="M2" s="3"/>
      <c r="N2" s="4"/>
    </row>
    <row r="3" spans="2:21" x14ac:dyDescent="0.2">
      <c r="B3" s="5"/>
      <c r="C3" s="31"/>
      <c r="D3" s="31"/>
      <c r="E3" s="31"/>
      <c r="F3" s="31"/>
      <c r="G3" s="31"/>
      <c r="H3" s="31"/>
      <c r="I3" s="31"/>
      <c r="J3" s="31"/>
      <c r="K3" s="31"/>
      <c r="L3" s="31"/>
      <c r="M3" s="31"/>
      <c r="N3" s="6"/>
    </row>
    <row r="4" spans="2:21" x14ac:dyDescent="0.2">
      <c r="B4" s="5"/>
      <c r="N4" s="6"/>
      <c r="O4" s="5"/>
    </row>
    <row r="5" spans="2:21" x14ac:dyDescent="0.2">
      <c r="B5" s="5"/>
      <c r="N5" s="6"/>
    </row>
    <row r="6" spans="2:21" x14ac:dyDescent="0.2">
      <c r="B6" s="5"/>
      <c r="N6" s="6"/>
    </row>
    <row r="7" spans="2:21" x14ac:dyDescent="0.2">
      <c r="B7" s="5"/>
      <c r="N7" s="6"/>
    </row>
    <row r="8" spans="2:21" x14ac:dyDescent="0.2">
      <c r="B8" s="5"/>
      <c r="N8" s="6"/>
    </row>
    <row r="9" spans="2:21" ht="13.5" thickBot="1" x14ac:dyDescent="0.25">
      <c r="B9" s="5"/>
      <c r="N9" s="6"/>
    </row>
    <row r="10" spans="2:21" x14ac:dyDescent="0.2">
      <c r="B10" s="5"/>
      <c r="C10" s="26" t="s">
        <v>0</v>
      </c>
      <c r="F10" s="27"/>
      <c r="I10" s="14"/>
      <c r="J10" s="15"/>
      <c r="K10" s="15"/>
      <c r="L10" s="15"/>
      <c r="M10" s="16"/>
      <c r="N10" s="6"/>
    </row>
    <row r="11" spans="2:21" x14ac:dyDescent="0.2">
      <c r="B11" s="5"/>
      <c r="C11" s="26" t="s">
        <v>13</v>
      </c>
      <c r="F11" s="27"/>
      <c r="I11" s="17"/>
      <c r="J11" s="18"/>
      <c r="K11" s="19" t="s">
        <v>22</v>
      </c>
      <c r="L11" s="20"/>
      <c r="M11" s="21"/>
      <c r="N11" s="6"/>
      <c r="Q11" s="7" t="s">
        <v>7</v>
      </c>
      <c r="R11" s="7"/>
      <c r="S11" s="7"/>
      <c r="T11" s="7"/>
      <c r="U11" s="7"/>
    </row>
    <row r="12" spans="2:21" x14ac:dyDescent="0.2">
      <c r="B12" s="5"/>
      <c r="C12" s="26" t="s">
        <v>1</v>
      </c>
      <c r="F12" s="28"/>
      <c r="I12" s="17"/>
      <c r="J12" s="20"/>
      <c r="K12" s="20"/>
      <c r="L12" s="20"/>
      <c r="M12" s="21"/>
      <c r="N12" s="6"/>
      <c r="Q12" s="7">
        <f>DAY(F12)</f>
        <v>0</v>
      </c>
      <c r="R12" s="7" t="s">
        <v>4</v>
      </c>
      <c r="S12" s="7"/>
      <c r="T12" s="7"/>
      <c r="U12" s="7"/>
    </row>
    <row r="13" spans="2:21" x14ac:dyDescent="0.2">
      <c r="B13" s="5"/>
      <c r="C13" s="26" t="s">
        <v>2</v>
      </c>
      <c r="F13" s="28"/>
      <c r="I13" s="17"/>
      <c r="J13" s="30">
        <f>I24*(F10+F11)*1.151</f>
        <v>0</v>
      </c>
      <c r="K13" s="30"/>
      <c r="L13" s="30"/>
      <c r="M13" s="21"/>
      <c r="N13" s="6"/>
      <c r="Q13" s="7">
        <f>MONTH(F12)</f>
        <v>1</v>
      </c>
      <c r="R13" s="7" t="s">
        <v>5</v>
      </c>
      <c r="S13" s="7"/>
      <c r="T13" s="7"/>
      <c r="U13" s="7"/>
    </row>
    <row r="14" spans="2:21" ht="13.5" thickBot="1" x14ac:dyDescent="0.25">
      <c r="B14" s="5"/>
      <c r="C14" s="26" t="s">
        <v>3</v>
      </c>
      <c r="F14" s="28"/>
      <c r="I14" s="22"/>
      <c r="J14" s="23"/>
      <c r="K14" s="23"/>
      <c r="L14" s="23"/>
      <c r="M14" s="24"/>
      <c r="N14" s="6"/>
      <c r="Q14" s="7">
        <f>YEAR(F12)</f>
        <v>1900</v>
      </c>
      <c r="R14" s="7" t="s">
        <v>6</v>
      </c>
      <c r="S14" s="7"/>
      <c r="T14" s="7"/>
      <c r="U14" s="7"/>
    </row>
    <row r="15" spans="2:21" x14ac:dyDescent="0.2">
      <c r="B15" s="5"/>
      <c r="N15" s="6"/>
    </row>
    <row r="16" spans="2:21" x14ac:dyDescent="0.2">
      <c r="B16" s="5"/>
      <c r="N16" s="6"/>
    </row>
    <row r="17" spans="2:23" x14ac:dyDescent="0.2">
      <c r="B17" s="5"/>
      <c r="C17" s="26" t="s">
        <v>14</v>
      </c>
      <c r="D17" s="8"/>
      <c r="E17" s="8"/>
      <c r="F17" s="26">
        <f>ROUND(YEARFRAC(F14,F13),0)</f>
        <v>0</v>
      </c>
      <c r="N17" s="6"/>
    </row>
    <row r="18" spans="2:23" x14ac:dyDescent="0.2">
      <c r="B18" s="5"/>
      <c r="C18" s="7"/>
      <c r="F18" s="7"/>
      <c r="H18" s="12" t="s">
        <v>19</v>
      </c>
      <c r="I18" s="7" t="s">
        <v>20</v>
      </c>
      <c r="N18" s="6"/>
    </row>
    <row r="19" spans="2:23" x14ac:dyDescent="0.2">
      <c r="B19" s="5"/>
      <c r="C19" s="7" t="s">
        <v>15</v>
      </c>
      <c r="F19" s="1">
        <f>W19</f>
        <v>0</v>
      </c>
      <c r="H19" s="25">
        <v>0.5</v>
      </c>
      <c r="I19" s="7">
        <f>H19*F19</f>
        <v>0</v>
      </c>
      <c r="N19" s="6"/>
      <c r="Q19" s="7">
        <f>Q14+35</f>
        <v>1935</v>
      </c>
      <c r="S19" s="9" t="s">
        <v>8</v>
      </c>
      <c r="T19" s="9">
        <f>DATE(Q19,$Q$13,$Q$12)</f>
        <v>12784</v>
      </c>
      <c r="U19" s="9">
        <f>IF(T19&lt;$F$14,T19,$F$14)</f>
        <v>0</v>
      </c>
      <c r="V19" s="7" t="s">
        <v>11</v>
      </c>
      <c r="W19" s="7">
        <f>IF(F13&gt;U19,0,ROUND(YEARFRAC(F13,U19),0))</f>
        <v>0</v>
      </c>
    </row>
    <row r="20" spans="2:23" x14ac:dyDescent="0.2">
      <c r="B20" s="5"/>
      <c r="C20" s="7" t="s">
        <v>16</v>
      </c>
      <c r="F20" s="1">
        <f>W20</f>
        <v>0</v>
      </c>
      <c r="H20" s="25">
        <v>1</v>
      </c>
      <c r="I20" s="7">
        <f>H20*F20</f>
        <v>0</v>
      </c>
      <c r="N20" s="6"/>
      <c r="Q20" s="7">
        <f>Q14+45</f>
        <v>1945</v>
      </c>
      <c r="S20" s="9" t="s">
        <v>9</v>
      </c>
      <c r="T20" s="9">
        <f>DATE(Q20,$Q$13,$Q$12)</f>
        <v>16437</v>
      </c>
      <c r="U20" s="9">
        <f t="shared" ref="U20:U21" si="0">IF(T20&lt;$F$14,T20,$F$14)</f>
        <v>0</v>
      </c>
      <c r="V20" s="7" t="s">
        <v>11</v>
      </c>
      <c r="W20" s="7">
        <f>IF(F13&gt;U20,0,ROUND(YEARFRAC(F13,U20),0))-W19</f>
        <v>0</v>
      </c>
    </row>
    <row r="21" spans="2:23" x14ac:dyDescent="0.2">
      <c r="B21" s="5"/>
      <c r="C21" s="7" t="s">
        <v>17</v>
      </c>
      <c r="F21" s="1">
        <f>W21</f>
        <v>0</v>
      </c>
      <c r="H21" s="25">
        <v>1.5</v>
      </c>
      <c r="I21" s="7">
        <f>H21*F21</f>
        <v>0</v>
      </c>
      <c r="N21" s="6"/>
      <c r="Q21" s="7">
        <f>Q14+55</f>
        <v>1955</v>
      </c>
      <c r="S21" s="9" t="s">
        <v>10</v>
      </c>
      <c r="T21" s="9">
        <f>DATE(Q21,$Q$13,$Q$12)</f>
        <v>20089</v>
      </c>
      <c r="U21" s="9">
        <f t="shared" si="0"/>
        <v>0</v>
      </c>
      <c r="V21" s="7" t="s">
        <v>11</v>
      </c>
      <c r="W21" s="7">
        <f>IF(F13&gt;U21,0,ROUND(YEARFRAC(F13,U21),0))-W19-W20</f>
        <v>0</v>
      </c>
    </row>
    <row r="22" spans="2:23" x14ac:dyDescent="0.2">
      <c r="B22" s="5"/>
      <c r="C22" s="7" t="s">
        <v>18</v>
      </c>
      <c r="F22" s="1">
        <f>W22</f>
        <v>0</v>
      </c>
      <c r="H22" s="25">
        <v>2</v>
      </c>
      <c r="I22" s="7">
        <f>H22*F22</f>
        <v>0</v>
      </c>
      <c r="N22" s="6"/>
      <c r="Q22" s="7"/>
      <c r="S22" s="9"/>
      <c r="T22" s="7"/>
      <c r="U22" s="7"/>
      <c r="V22" s="7"/>
      <c r="W22" s="7">
        <f>F17-W21-W20-W19</f>
        <v>0</v>
      </c>
    </row>
    <row r="23" spans="2:23" x14ac:dyDescent="0.2">
      <c r="B23" s="5"/>
      <c r="H23" s="7"/>
      <c r="I23" s="7"/>
      <c r="N23" s="6"/>
    </row>
    <row r="24" spans="2:23" x14ac:dyDescent="0.2">
      <c r="B24" s="5"/>
      <c r="H24" s="7"/>
      <c r="I24" s="26">
        <f>SUM(I19:I22)</f>
        <v>0</v>
      </c>
      <c r="J24" s="8" t="s">
        <v>21</v>
      </c>
      <c r="K24" s="8"/>
      <c r="N24" s="6"/>
    </row>
    <row r="25" spans="2:23" x14ac:dyDescent="0.2">
      <c r="B25" s="5"/>
      <c r="H25" s="7"/>
      <c r="I25" s="7"/>
      <c r="N25" s="6"/>
    </row>
    <row r="26" spans="2:23" x14ac:dyDescent="0.2">
      <c r="B26" s="5"/>
      <c r="H26" s="7"/>
      <c r="I26" s="7"/>
      <c r="N26" s="6"/>
    </row>
    <row r="27" spans="2:23" x14ac:dyDescent="0.2">
      <c r="B27" s="5"/>
      <c r="N27" s="6"/>
    </row>
    <row r="28" spans="2:23" ht="45" customHeight="1" x14ac:dyDescent="0.2">
      <c r="B28" s="5"/>
      <c r="C28" s="29" t="s">
        <v>12</v>
      </c>
      <c r="D28" s="29"/>
      <c r="E28" s="29"/>
      <c r="F28" s="29"/>
      <c r="G28" s="29"/>
      <c r="H28" s="29"/>
      <c r="I28" s="29"/>
      <c r="J28" s="29"/>
      <c r="K28" s="29"/>
      <c r="L28" s="29"/>
      <c r="M28" s="29"/>
      <c r="N28" s="6"/>
    </row>
    <row r="29" spans="2:23" ht="7.5" customHeight="1" thickBot="1" x14ac:dyDescent="0.25">
      <c r="B29" s="10"/>
      <c r="C29" s="13"/>
      <c r="D29" s="13"/>
      <c r="E29" s="13"/>
      <c r="F29" s="13"/>
      <c r="G29" s="13"/>
      <c r="H29" s="13"/>
      <c r="I29" s="13"/>
      <c r="J29" s="13"/>
      <c r="K29" s="13"/>
      <c r="L29" s="13"/>
      <c r="M29" s="13"/>
      <c r="N29" s="11"/>
    </row>
    <row r="30" spans="2:23" ht="7.5" customHeight="1" x14ac:dyDescent="0.2"/>
    <row r="31" spans="2:23" hidden="1" x14ac:dyDescent="0.2"/>
    <row r="32" spans="2:23"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sheetData>
  <sheetProtection password="B22F" sheet="1" objects="1" scenarios="1" selectLockedCells="1" sort="0" autoFilter="0"/>
  <mergeCells count="3">
    <mergeCell ref="C28:M28"/>
    <mergeCell ref="J13:L13"/>
    <mergeCell ref="C3:M3"/>
  </mergeCells>
  <pageMargins left="0.75" right="0.75" top="1" bottom="1" header="0.5" footer="0.5"/>
  <pageSetup paperSize="9" scale="81" orientation="portrait" horizontalDpi="300" verticalDpi="300" r:id="rId1"/>
  <headerFooter alignWithMargins="0">
    <oddFooter>&amp;LVGS Begrotingsmodel&amp;R&amp;D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Kantonrechtersformule</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 van Loon</dc:creator>
  <cp:lastModifiedBy>Pauline Proper</cp:lastModifiedBy>
  <dcterms:created xsi:type="dcterms:W3CDTF">2013-07-09T12:00:28Z</dcterms:created>
  <dcterms:modified xsi:type="dcterms:W3CDTF">2013-09-09T13:52:40Z</dcterms:modified>
</cp:coreProperties>
</file>